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FC8F67F6-36AF-4227-A42E-4DE893EF23BF}" xr6:coauthVersionLast="47" xr6:coauthVersionMax="47" xr10:uidLastSave="{00000000-0000-0000-0000-000000000000}"/>
  <bookViews>
    <workbookView xWindow="-120" yWindow="-120" windowWidth="29040" windowHeight="15840" xr2:uid="{00000000-000D-0000-FFFF-FFFF00000000}"/>
  </bookViews>
  <sheets>
    <sheet name="HOME-ARP Rental Log 12.30.24" sheetId="14" r:id="rId1"/>
    <sheet name="HOME-ARP Rental Log 3.4.24" sheetId="13" r:id="rId2"/>
    <sheet name="HOME-ARP Rental Log 12.28.23" sheetId="11" r:id="rId3"/>
    <sheet name="HOME-ARP Rental Log 8.4.23" sheetId="10" r:id="rId4"/>
    <sheet name="HOME-ARP Rental Log 6.5.23" sheetId="8" r:id="rId5"/>
    <sheet name="HOME-ARP Rental Log 5.8.23" sheetId="7" r:id="rId6"/>
    <sheet name="HOME-ARP Rental Log 4.19.23" sheetId="5" r:id="rId7"/>
    <sheet name="HOME-ARP Rental Log 3.22.23" sheetId="4" r:id="rId8"/>
    <sheet name="HOME-ARP Rental Log 2.15.23" sheetId="1" r:id="rId9"/>
    <sheet name="HOME-ARP Rental Log 2.8.23" sheetId="2" r:id="rId10"/>
  </sheets>
  <definedNames>
    <definedName name="_xlnm.Print_Area" localSheetId="2">'HOME-ARP Rental Log 12.28.23'!$A$1:$O$47</definedName>
    <definedName name="_xlnm.Print_Area" localSheetId="0">'HOME-ARP Rental Log 12.30.24'!$A$1:$O$46</definedName>
    <definedName name="_xlnm.Print_Area" localSheetId="8">'HOME-ARP Rental Log 2.15.23'!$A$1:$O$48</definedName>
    <definedName name="_xlnm.Print_Area" localSheetId="9">'HOME-ARP Rental Log 2.8.23'!$A$1:$O$50</definedName>
    <definedName name="_xlnm.Print_Area" localSheetId="7">'HOME-ARP Rental Log 3.22.23'!$A$1:$O$48</definedName>
    <definedName name="_xlnm.Print_Area" localSheetId="1">'HOME-ARP Rental Log 3.4.24'!$A$1:$O$46</definedName>
    <definedName name="_xlnm.Print_Area" localSheetId="6">'HOME-ARP Rental Log 4.19.23'!$A$1:$O$48</definedName>
    <definedName name="_xlnm.Print_Area" localSheetId="5">'HOME-ARP Rental Log 5.8.23'!$A$1:$O$47</definedName>
    <definedName name="_xlnm.Print_Area" localSheetId="4">'HOME-ARP Rental Log 6.5.23'!$A$1:$O$47</definedName>
    <definedName name="_xlnm.Print_Area" localSheetId="3">'HOME-ARP Rental Log 8.4.23'!$A$1:$O$47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14" l="1"/>
  <c r="H37" i="14"/>
  <c r="J37" i="14"/>
  <c r="O16" i="14"/>
  <c r="H38" i="13" l="1"/>
  <c r="O16" i="13" s="1"/>
  <c r="J37" i="13" l="1"/>
  <c r="H37" i="13"/>
  <c r="H38" i="11" l="1"/>
  <c r="J37" i="11"/>
  <c r="H39" i="11" l="1"/>
  <c r="H37" i="11"/>
  <c r="H38" i="10" l="1"/>
  <c r="H37" i="10" l="1"/>
  <c r="H39" i="10" l="1"/>
  <c r="J37" i="10"/>
  <c r="H38" i="8" l="1"/>
  <c r="H39" i="8" s="1"/>
  <c r="J37" i="8" l="1"/>
  <c r="H37" i="8"/>
  <c r="J38" i="7" l="1"/>
  <c r="H38" i="7"/>
  <c r="J39" i="5" l="1"/>
  <c r="H39" i="5"/>
  <c r="H39" i="4" l="1"/>
  <c r="H40" i="4"/>
  <c r="J39" i="4"/>
  <c r="H38" i="2" l="1"/>
  <c r="J37" i="2"/>
  <c r="H37" i="2"/>
  <c r="J38" i="1" l="1"/>
  <c r="H38" i="1" l="1"/>
  <c r="H39" i="1" l="1"/>
</calcChain>
</file>

<file path=xl/sharedStrings.xml><?xml version="1.0" encoding="utf-8"?>
<sst xmlns="http://schemas.openxmlformats.org/spreadsheetml/2006/main" count="1626" uniqueCount="127">
  <si>
    <t>TDHCA  #</t>
  </si>
  <si>
    <t>Property Name</t>
  </si>
  <si>
    <t>Property City</t>
  </si>
  <si>
    <t>Property County</t>
  </si>
  <si>
    <t>Region</t>
  </si>
  <si>
    <t>Target Population</t>
  </si>
  <si>
    <t>Total Units</t>
  </si>
  <si>
    <t>Application Acceptance Date</t>
  </si>
  <si>
    <t>Comments</t>
  </si>
  <si>
    <t>NC</t>
  </si>
  <si>
    <t>Austin</t>
  </si>
  <si>
    <t>Travis</t>
  </si>
  <si>
    <t>Supportive</t>
  </si>
  <si>
    <t>Brownsville</t>
  </si>
  <si>
    <t>Cameron</t>
  </si>
  <si>
    <t xml:space="preserve">Total Amount Requested </t>
  </si>
  <si>
    <t>Total Amount Awarded</t>
  </si>
  <si>
    <t>2= Layering of Other Department Funds: 9%=9% Competitive Tax Credits, 4%=4% Noncompetitive Tax Credits, NHTF = National Housing Trust Fund</t>
  </si>
  <si>
    <t>HOME-ARP Request</t>
  </si>
  <si>
    <t>Remaining Funding Still Available for Application</t>
  </si>
  <si>
    <t>The following data was compiled using information submitted by each applicant. While this data has been reviewed or verified by the Department, errors may still be present. Those reviewing the log are advised to use caution in reaching any definitive conclusions based on this information alone.  Where Applications are layered with Multifamily Direct Loan Funds or 9% or 4% Tax Credits, the Applications are also subject to evaluation under the Department criteria for those fund sources. Applicants are encouraged to review 10 TAC §11.1(b) concerning Due Diligence and Applicant Responsibility, along with 10 TAC Chapter 11 Subchapter C related to Application Submission Requirements, Ineligibility Criteria, Board Decisions  and Waiver of Rules. This log will be updated periodically as staff completes application reviews and as more applications are received. The HOME-ARP Rental Application Log is presented for informational use only, and does not represent a conclusion or judgment by TDHCA, its staff or Board. Applicants that identify an error in the log should contact Naomi Cantu at naomi.cantu@tdhca.state.tx.us as soon as possible. Identification of an error early does not guarantee that the error can be addressed administratively.</t>
  </si>
  <si>
    <t>1 = Housing Activity: NC=New Construction, R=Rehabilitation, ADR= Adaptive Reuse</t>
  </si>
  <si>
    <t>2023.2 HOME-ARP Rental Housing NOFA</t>
  </si>
  <si>
    <t>Seabrook Square Phase II</t>
  </si>
  <si>
    <t>The Lancaster</t>
  </si>
  <si>
    <t>The Works III</t>
  </si>
  <si>
    <t>Port Arthur</t>
  </si>
  <si>
    <t>Jefferson</t>
  </si>
  <si>
    <t>Remnant at Greenwood</t>
  </si>
  <si>
    <t>Taylor</t>
  </si>
  <si>
    <t>Robinhood</t>
  </si>
  <si>
    <t>Burleson Studios</t>
  </si>
  <si>
    <t>Hillside Crossing</t>
  </si>
  <si>
    <t>Laredo</t>
  </si>
  <si>
    <t>Webb</t>
  </si>
  <si>
    <t>Woodcrest Apartments</t>
  </si>
  <si>
    <t>Odessa</t>
  </si>
  <si>
    <t>Ector</t>
  </si>
  <si>
    <t>Application #</t>
  </si>
  <si>
    <t>Layering</t>
  </si>
  <si>
    <t>HOME-ARP Units</t>
  </si>
  <si>
    <t>Self Score</t>
  </si>
  <si>
    <t>HOME-ARP Cost/Total Unit</t>
  </si>
  <si>
    <t>Sandy Creek</t>
  </si>
  <si>
    <t>Bryan</t>
  </si>
  <si>
    <t>Brazos</t>
  </si>
  <si>
    <t>R</t>
  </si>
  <si>
    <t>4% HTC</t>
  </si>
  <si>
    <t>General</t>
  </si>
  <si>
    <t>Cady Lofts</t>
  </si>
  <si>
    <t>9% HTC 22274</t>
  </si>
  <si>
    <t>The Rhett</t>
  </si>
  <si>
    <t>Lapiz Flats</t>
  </si>
  <si>
    <t>Grand Prairie</t>
  </si>
  <si>
    <t>Tarrant</t>
  </si>
  <si>
    <t>9% HTC 22297</t>
  </si>
  <si>
    <t>Elderly</t>
  </si>
  <si>
    <t xml:space="preserve">Jaipur Lofts </t>
  </si>
  <si>
    <t>Dallas</t>
  </si>
  <si>
    <t>9% HTC 22285</t>
  </si>
  <si>
    <t xml:space="preserve">Canterbury Crossing </t>
  </si>
  <si>
    <t>Abilene</t>
  </si>
  <si>
    <t>9% HTC 22054</t>
  </si>
  <si>
    <t>Lydle Ridge</t>
  </si>
  <si>
    <t>Arlington</t>
  </si>
  <si>
    <t>9% HTC 22278</t>
  </si>
  <si>
    <t>Kensington</t>
  </si>
  <si>
    <t xml:space="preserve">Travis </t>
  </si>
  <si>
    <t>9% HTC 22231</t>
  </si>
  <si>
    <t>The Real Gardens</t>
  </si>
  <si>
    <t>Williamson</t>
  </si>
  <si>
    <t>Progresso Heights</t>
  </si>
  <si>
    <t>Progreso</t>
  </si>
  <si>
    <t>Hidalgo</t>
  </si>
  <si>
    <t>4% HTC/NHTF</t>
  </si>
  <si>
    <t>Lakeside Place/ NHH Gray</t>
  </si>
  <si>
    <t>Houston</t>
  </si>
  <si>
    <t>Harrison</t>
  </si>
  <si>
    <t xml:space="preserve">Total NOFA Funding Level: </t>
  </si>
  <si>
    <t>Total HOME-ARP Units</t>
  </si>
  <si>
    <t>Legacy at Gifford Pond</t>
  </si>
  <si>
    <t>Ineligible - Not all application materials submitted</t>
  </si>
  <si>
    <t>Eagle Falls</t>
  </si>
  <si>
    <t>Marshall</t>
  </si>
  <si>
    <t>McKinney</t>
  </si>
  <si>
    <t>Collin</t>
  </si>
  <si>
    <t>Ineligible - Submitted in second Application Acceptance Date period and not a supportive housing applicant layered with 2023 9% HTCs</t>
  </si>
  <si>
    <t>Ineligible Applications under 2023.2 HOME-ARP Rental NOFA</t>
  </si>
  <si>
    <t>Applications sorted by Self Score and HOME-ARP Cost/Total Units</t>
  </si>
  <si>
    <t xml:space="preserve">Hous-ing Activity </t>
  </si>
  <si>
    <t xml:space="preserve">HOME American Rescue Plan (HOME-ARP) Program - 2023.2 Rental Housing NOFA Application Log </t>
  </si>
  <si>
    <t>Updated 2/15/2023</t>
  </si>
  <si>
    <t>Juniper Apartments</t>
  </si>
  <si>
    <t>Plano</t>
  </si>
  <si>
    <t>Lalita Senior Living</t>
  </si>
  <si>
    <t>9% HTC 22227</t>
  </si>
  <si>
    <t>Updated 2/8/2023</t>
  </si>
  <si>
    <t xml:space="preserve">Housing Activity </t>
  </si>
  <si>
    <t>Total Score</t>
  </si>
  <si>
    <t>3= Total Score: Reflected as the total score or self score dependent on level of staff review</t>
  </si>
  <si>
    <t>-</t>
  </si>
  <si>
    <t>Updated 3/22/2023</t>
  </si>
  <si>
    <t>Updated 4/19/2023</t>
  </si>
  <si>
    <t xml:space="preserve">Laredo </t>
  </si>
  <si>
    <t xml:space="preserve">Webb </t>
  </si>
  <si>
    <t>Updated 5/8/2023</t>
  </si>
  <si>
    <t>Application withdrawn by developer</t>
  </si>
  <si>
    <t xml:space="preserve">Sandy Creek </t>
  </si>
  <si>
    <t xml:space="preserve">Brazos </t>
  </si>
  <si>
    <t>Awarded May 11</t>
  </si>
  <si>
    <t>Updated 6/5/2023</t>
  </si>
  <si>
    <t>Awarded June 15</t>
  </si>
  <si>
    <t>Awarded July 27</t>
  </si>
  <si>
    <t>Updated 8/4/2023</t>
  </si>
  <si>
    <t>Applications sorted by Score and HOME-ARP Cost/Total Units</t>
  </si>
  <si>
    <t>Referred to another funding source within TDHCA.</t>
  </si>
  <si>
    <t>Awarded June 15, 2023</t>
  </si>
  <si>
    <t>Awarded May 11, 2023</t>
  </si>
  <si>
    <t>Awarded July 27, 2023</t>
  </si>
  <si>
    <t>Awarded November 9, 2023</t>
  </si>
  <si>
    <t>Awarded October 26, 2023</t>
  </si>
  <si>
    <t>Updated 12/28/2023</t>
  </si>
  <si>
    <t>Total NOFA Awarded:</t>
  </si>
  <si>
    <t>Awarded February 6, 2024</t>
  </si>
  <si>
    <t>Updated 3/5/2024</t>
  </si>
  <si>
    <t>Awarded October 26, 2023; Award recinded December 2024</t>
  </si>
  <si>
    <t>Updated 12/30/2024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</si>
</sst>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28"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2"/>
      <color theme="1"/>
      <name val="Calibri"/>
      <family val="2"/>
      <scheme val="minor"/>
    </font>
    <font>
      <sz val="9"/>
      <color theme="1"/>
      <name val="Calibri"/>
      <family val="2"/>
      <scheme val="minor"/>
    </font>
    <font>
      <i/>
      <sz val="9"/>
      <color theme="1"/>
      <name val="Calibri"/>
      <family val="2"/>
      <scheme val="minor"/>
    </font>
    <font>
      <sz val="10"/>
      <color indexed="8"/>
      <name val="Arial"/>
      <family val="2"/>
    </font>
    <font>
      <b/>
      <sz val="12"/>
      <color indexed="8"/>
      <name val="Calibri"/>
      <family val="2"/>
      <scheme val="minor"/>
    </font>
    <font>
      <u/>
      <sz val="11"/>
      <color theme="10"/>
      <name val="Calibri"/>
      <family val="2"/>
      <scheme val="minor"/>
    </font>
    <font>
      <sz val="10"/>
      <color indexed="8"/>
      <name val="Calibri"/>
      <family val="2"/>
      <scheme val="minor"/>
    </font>
    <font>
      <b/>
      <sz val="10"/>
      <color indexed="8"/>
      <name val="Calibri"/>
      <family val="2"/>
      <scheme val="minor"/>
    </font>
    <font>
      <sz val="10"/>
      <color theme="1"/>
      <name val="Calibri"/>
      <family val="2"/>
      <scheme val="minor"/>
    </font>
    <font>
      <b/>
      <sz val="10"/>
      <color theme="1"/>
      <name val="Calibri"/>
      <family val="2"/>
      <scheme val="minor"/>
    </font>
    <font>
      <u/>
      <sz val="10"/>
      <name val="Calibri"/>
      <family val="2"/>
      <scheme val="minor"/>
    </font>
    <font>
      <sz val="10"/>
      <name val="Calibri"/>
      <family val="2"/>
      <scheme val="minor"/>
    </font>
    <font>
      <sz val="10"/>
      <color rgb="FFFF0000"/>
      <name val="Calibri"/>
      <family val="2"/>
      <scheme val="minor"/>
    </font>
    <font>
      <b/>
      <sz val="10"/>
      <name val="Calibri"/>
      <family val="2"/>
      <scheme val="minor"/>
    </font>
    <font>
      <i/>
      <sz val="10"/>
      <color theme="1"/>
      <name val="Calibri"/>
      <family val="2"/>
      <scheme val="minor"/>
    </font>
    <font>
      <u/>
      <sz val="11"/>
      <color theme="1"/>
      <name val="Calibri"/>
      <family val="2"/>
      <scheme val="minor"/>
    </font>
    <font>
      <sz val="12"/>
      <color rgb="FFFF0000"/>
      <name val="Calibri"/>
      <family val="2"/>
      <scheme val="minor"/>
    </font>
    <font>
      <i/>
      <sz val="12"/>
      <color theme="1"/>
      <name val="Calibri"/>
      <family val="2"/>
      <scheme val="minor"/>
    </font>
    <font>
      <sz val="12"/>
      <name val="Calibri"/>
      <family val="2"/>
      <scheme val="minor"/>
    </font>
    <font>
      <u/>
      <sz val="12"/>
      <color theme="1"/>
      <name val="Calibri"/>
      <family val="2"/>
      <scheme val="minor"/>
    </font>
    <font>
      <u/>
      <sz val="12"/>
      <name val="Calibri"/>
      <family val="2"/>
      <scheme val="minor"/>
    </font>
    <font>
      <b/>
      <sz val="12"/>
      <name val="Calibri"/>
      <family val="2"/>
      <scheme val="minor"/>
    </font>
    <font>
      <sz val="12"/>
      <color indexed="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theme="0" tint="-0.14999847407452621"/>
        <bgColor indexed="64"/>
      </patternFill>
    </fill>
  </fills>
  <borders count="2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medium">
        <color indexed="64"/>
      </top>
      <bottom style="thin">
        <color theme="1"/>
      </bottom>
      <diagonal/>
    </border>
    <border>
      <left/>
      <right/>
      <top style="medium">
        <color indexed="64"/>
      </top>
      <bottom style="thin">
        <color theme="1"/>
      </bottom>
      <diagonal/>
    </border>
    <border>
      <left/>
      <right/>
      <top style="thin">
        <color theme="1"/>
      </top>
      <bottom style="thin">
        <color theme="1"/>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1"/>
      </right>
      <top style="thin">
        <color theme="1"/>
      </top>
      <bottom style="thin">
        <color theme="1"/>
      </bottom>
      <diagonal/>
    </border>
    <border>
      <left style="thin">
        <color indexed="64"/>
      </left>
      <right/>
      <top/>
      <bottom/>
      <diagonal/>
    </border>
    <border>
      <left/>
      <right style="thin">
        <color indexed="64"/>
      </right>
      <top/>
      <bottom/>
      <diagonal/>
    </border>
    <border>
      <left/>
      <right style="thin">
        <color theme="1"/>
      </right>
      <top/>
      <bottom style="thin">
        <color indexed="64"/>
      </bottom>
      <diagonal/>
    </border>
  </borders>
  <cellStyleXfs count="5">
    <xf numFmtId="0" fontId="0" fillId="0" borderId="0"/>
    <xf numFmtId="44" fontId="4" fillId="0" borderId="0" applyFont="0" applyFill="0" applyBorder="0" applyAlignment="0" applyProtection="0"/>
    <xf numFmtId="0" fontId="8" fillId="0" borderId="0"/>
    <xf numFmtId="43" fontId="4" fillId="0" borderId="0" applyFont="0" applyFill="0" applyBorder="0" applyAlignment="0" applyProtection="0"/>
    <xf numFmtId="0" fontId="10" fillId="0" borderId="0" applyNumberFormat="0" applyFill="0" applyBorder="0" applyAlignment="0" applyProtection="0"/>
  </cellStyleXfs>
  <cellXfs count="228">
    <xf numFmtId="0" fontId="0" fillId="0" borderId="0" xfId="0"/>
    <xf numFmtId="0" fontId="5" fillId="0" borderId="0" xfId="0" applyFont="1" applyFill="1" applyAlignment="1">
      <alignment wrapText="1"/>
    </xf>
    <xf numFmtId="0" fontId="0" fillId="0" borderId="0" xfId="0" applyFont="1" applyFill="1" applyAlignment="1"/>
    <xf numFmtId="0" fontId="5" fillId="0" borderId="0" xfId="0" applyFont="1" applyFill="1" applyAlignment="1"/>
    <xf numFmtId="0" fontId="0" fillId="0" borderId="0" xfId="0" applyAlignment="1"/>
    <xf numFmtId="0" fontId="13" fillId="0" borderId="0" xfId="0" applyFont="1"/>
    <xf numFmtId="6" fontId="14" fillId="0" borderId="2" xfId="0" applyNumberFormat="1" applyFont="1" applyFill="1" applyBorder="1" applyAlignment="1"/>
    <xf numFmtId="14" fontId="16" fillId="0" borderId="16" xfId="0" applyNumberFormat="1" applyFont="1" applyFill="1" applyBorder="1" applyAlignment="1">
      <alignment horizontal="left" vertical="center" wrapText="1"/>
    </xf>
    <xf numFmtId="165" fontId="14" fillId="0" borderId="5" xfId="1" applyNumberFormat="1" applyFont="1" applyFill="1" applyBorder="1" applyAlignment="1">
      <alignment vertical="top" wrapText="1"/>
    </xf>
    <xf numFmtId="0" fontId="14" fillId="0" borderId="6" xfId="0" applyFont="1" applyFill="1" applyBorder="1" applyAlignment="1">
      <alignment horizontal="center" vertical="top" wrapText="1"/>
    </xf>
    <xf numFmtId="3" fontId="14" fillId="0" borderId="6" xfId="0" applyNumberFormat="1" applyFont="1" applyFill="1" applyBorder="1" applyAlignment="1">
      <alignment horizontal="center" vertical="top" wrapText="1"/>
    </xf>
    <xf numFmtId="0" fontId="14" fillId="0" borderId="9" xfId="0" applyFont="1" applyFill="1" applyBorder="1" applyAlignment="1">
      <alignment horizontal="center" vertical="top" wrapText="1"/>
    </xf>
    <xf numFmtId="6" fontId="14" fillId="0" borderId="12" xfId="1" applyNumberFormat="1" applyFont="1" applyFill="1" applyBorder="1" applyAlignment="1">
      <alignment vertical="top" wrapText="1"/>
    </xf>
    <xf numFmtId="165" fontId="14" fillId="0" borderId="5" xfId="0" applyNumberFormat="1" applyFont="1" applyFill="1" applyBorder="1" applyAlignment="1">
      <alignment horizontal="center" vertical="top" wrapText="1"/>
    </xf>
    <xf numFmtId="0" fontId="14" fillId="0" borderId="6" xfId="0" applyFont="1" applyFill="1" applyBorder="1" applyAlignment="1">
      <alignment horizontal="left" vertical="top"/>
    </xf>
    <xf numFmtId="0" fontId="14" fillId="0" borderId="6" xfId="0" applyFont="1" applyFill="1" applyBorder="1" applyAlignment="1">
      <alignment horizontal="right" vertical="top" wrapText="1"/>
    </xf>
    <xf numFmtId="0" fontId="13" fillId="2" borderId="0" xfId="0" applyFont="1" applyFill="1" applyBorder="1" applyAlignment="1">
      <alignment horizontal="left" wrapText="1"/>
    </xf>
    <xf numFmtId="0" fontId="11" fillId="3" borderId="20" xfId="2" applyFont="1" applyFill="1" applyBorder="1" applyAlignment="1">
      <alignment horizontal="center" wrapText="1"/>
    </xf>
    <xf numFmtId="0" fontId="16" fillId="5" borderId="14" xfId="0" applyNumberFormat="1" applyFont="1" applyFill="1" applyBorder="1" applyAlignment="1">
      <alignment horizontal="left" vertical="center" wrapText="1"/>
    </xf>
    <xf numFmtId="0" fontId="15" fillId="4" borderId="14" xfId="4" applyFont="1" applyFill="1" applyBorder="1" applyAlignment="1">
      <alignment horizontal="center" vertical="center"/>
    </xf>
    <xf numFmtId="0" fontId="16" fillId="4" borderId="14" xfId="0" applyNumberFormat="1" applyFont="1" applyFill="1" applyBorder="1" applyAlignment="1">
      <alignment horizontal="left" vertical="center" wrapText="1"/>
    </xf>
    <xf numFmtId="0" fontId="14" fillId="0" borderId="0" xfId="0" applyFont="1"/>
    <xf numFmtId="0" fontId="13" fillId="2" borderId="0" xfId="0" applyFont="1" applyFill="1" applyBorder="1" applyAlignment="1"/>
    <xf numFmtId="0" fontId="16" fillId="0" borderId="13" xfId="0" applyFont="1" applyFill="1" applyBorder="1"/>
    <xf numFmtId="0" fontId="13" fillId="0" borderId="0" xfId="0" applyFont="1" applyAlignment="1">
      <alignment wrapText="1"/>
    </xf>
    <xf numFmtId="0" fontId="13" fillId="0" borderId="7" xfId="0" applyFont="1" applyFill="1" applyBorder="1" applyAlignment="1">
      <alignment horizontal="center" wrapText="1"/>
    </xf>
    <xf numFmtId="165" fontId="13" fillId="0" borderId="0" xfId="0" applyNumberFormat="1" applyFont="1" applyAlignment="1">
      <alignment wrapText="1"/>
    </xf>
    <xf numFmtId="0" fontId="13" fillId="2" borderId="0" xfId="0" applyFont="1" applyFill="1" applyBorder="1" applyAlignment="1">
      <alignment wrapText="1"/>
    </xf>
    <xf numFmtId="0" fontId="16" fillId="3" borderId="20" xfId="2" applyFont="1" applyFill="1" applyBorder="1" applyAlignment="1">
      <alignment horizontal="center" wrapText="1"/>
    </xf>
    <xf numFmtId="0" fontId="16" fillId="3" borderId="4" xfId="2" applyFont="1" applyFill="1" applyBorder="1" applyAlignment="1">
      <alignment horizontal="center" wrapText="1"/>
    </xf>
    <xf numFmtId="0" fontId="16" fillId="0" borderId="0" xfId="0" applyFont="1"/>
    <xf numFmtId="0" fontId="16" fillId="0" borderId="10" xfId="0" applyFont="1" applyFill="1" applyBorder="1" applyAlignment="1">
      <alignment horizontal="center" wrapText="1"/>
    </xf>
    <xf numFmtId="165" fontId="18" fillId="0" borderId="11" xfId="1" applyNumberFormat="1" applyFont="1" applyFill="1" applyBorder="1" applyAlignment="1">
      <alignment vertical="top" wrapText="1"/>
    </xf>
    <xf numFmtId="0" fontId="18" fillId="0" borderId="11" xfId="0" applyFont="1" applyFill="1" applyBorder="1" applyAlignment="1">
      <alignment horizontal="center" vertical="top" wrapText="1"/>
    </xf>
    <xf numFmtId="166" fontId="18" fillId="0" borderId="11" xfId="3" applyNumberFormat="1" applyFont="1" applyFill="1" applyBorder="1" applyAlignment="1">
      <alignment vertical="top" wrapText="1"/>
    </xf>
    <xf numFmtId="0" fontId="18" fillId="0" borderId="8" xfId="0" applyFont="1" applyFill="1" applyBorder="1" applyAlignment="1">
      <alignment horizontal="center" wrapText="1"/>
    </xf>
    <xf numFmtId="0" fontId="13" fillId="0" borderId="7" xfId="0" applyFont="1" applyFill="1" applyBorder="1" applyAlignment="1">
      <alignment horizontal="center"/>
    </xf>
    <xf numFmtId="0" fontId="18" fillId="0" borderId="10" xfId="0" applyFont="1" applyFill="1" applyBorder="1" applyAlignment="1">
      <alignment horizontal="center" vertical="top" wrapText="1"/>
    </xf>
    <xf numFmtId="0" fontId="17" fillId="0" borderId="6" xfId="0" applyFont="1" applyFill="1" applyBorder="1" applyAlignment="1"/>
    <xf numFmtId="0" fontId="0" fillId="0" borderId="0" xfId="0" applyFont="1" applyAlignment="1"/>
    <xf numFmtId="0" fontId="3" fillId="0" borderId="0" xfId="0" applyFont="1" applyAlignment="1"/>
    <xf numFmtId="0" fontId="11" fillId="3" borderId="4" xfId="2" applyFont="1" applyFill="1" applyBorder="1" applyAlignment="1">
      <alignment horizontal="center" wrapText="1"/>
    </xf>
    <xf numFmtId="0" fontId="16" fillId="0" borderId="14" xfId="0" applyNumberFormat="1" applyFont="1" applyFill="1" applyBorder="1" applyAlignment="1">
      <alignment horizontal="left" vertical="center" wrapText="1"/>
    </xf>
    <xf numFmtId="14" fontId="16" fillId="0" borderId="14" xfId="0" applyNumberFormat="1" applyFont="1" applyFill="1" applyBorder="1" applyAlignment="1">
      <alignment horizontal="left" vertical="center" wrapText="1"/>
    </xf>
    <xf numFmtId="0" fontId="15" fillId="0" borderId="14" xfId="4" applyFont="1" applyFill="1" applyBorder="1" applyAlignment="1">
      <alignment horizontal="center" vertical="center" wrapText="1"/>
    </xf>
    <xf numFmtId="165" fontId="16" fillId="0" borderId="14" xfId="0" applyNumberFormat="1" applyFont="1" applyFill="1" applyBorder="1" applyAlignment="1">
      <alignment horizontal="left" vertical="center" wrapText="1"/>
    </xf>
    <xf numFmtId="1" fontId="16" fillId="0" borderId="14" xfId="0" applyNumberFormat="1" applyFont="1" applyFill="1" applyBorder="1" applyAlignment="1">
      <alignment horizontal="left" vertical="center" wrapText="1"/>
    </xf>
    <xf numFmtId="0" fontId="16" fillId="0" borderId="15" xfId="0" applyNumberFormat="1" applyFont="1" applyFill="1" applyBorder="1" applyAlignment="1">
      <alignment horizontal="left" vertical="center" wrapText="1"/>
    </xf>
    <xf numFmtId="164" fontId="16" fillId="0" borderId="14" xfId="0" applyNumberFormat="1" applyFont="1" applyFill="1" applyBorder="1" applyAlignment="1">
      <alignment horizontal="center"/>
    </xf>
    <xf numFmtId="0" fontId="16" fillId="0" borderId="13" xfId="0" applyFont="1" applyBorder="1"/>
    <xf numFmtId="0" fontId="14" fillId="0" borderId="10" xfId="0" applyFont="1" applyFill="1" applyBorder="1" applyAlignment="1">
      <alignment horizontal="center" vertical="top" wrapText="1"/>
    </xf>
    <xf numFmtId="0" fontId="13" fillId="0" borderId="10" xfId="0" applyFont="1" applyFill="1" applyBorder="1" applyAlignment="1">
      <alignment horizontal="center" wrapText="1"/>
    </xf>
    <xf numFmtId="165" fontId="14" fillId="0" borderId="11" xfId="1" applyNumberFormat="1" applyFont="1" applyFill="1" applyBorder="1" applyAlignment="1">
      <alignment vertical="top" wrapText="1"/>
    </xf>
    <xf numFmtId="0" fontId="14" fillId="0" borderId="11" xfId="0" applyFont="1" applyFill="1" applyBorder="1" applyAlignment="1">
      <alignment horizontal="center" vertical="top" wrapText="1"/>
    </xf>
    <xf numFmtId="166" fontId="14" fillId="0" borderId="11" xfId="3" applyNumberFormat="1" applyFont="1" applyFill="1" applyBorder="1" applyAlignment="1">
      <alignment vertical="top" wrapText="1"/>
    </xf>
    <xf numFmtId="0" fontId="14" fillId="0" borderId="8" xfId="0" applyFont="1" applyFill="1" applyBorder="1" applyAlignment="1">
      <alignment horizontal="center" wrapText="1"/>
    </xf>
    <xf numFmtId="165" fontId="13" fillId="0" borderId="0" xfId="0" applyNumberFormat="1" applyFont="1"/>
    <xf numFmtId="0" fontId="15" fillId="4" borderId="14" xfId="0" applyNumberFormat="1" applyFont="1" applyFill="1" applyBorder="1" applyAlignment="1">
      <alignment horizontal="center" vertical="center" wrapText="1"/>
    </xf>
    <xf numFmtId="0" fontId="13" fillId="0" borderId="0" xfId="0" applyFont="1" applyAlignment="1"/>
    <xf numFmtId="0" fontId="14" fillId="0" borderId="0" xfId="0" applyFont="1" applyFill="1" applyAlignment="1">
      <alignment wrapText="1"/>
    </xf>
    <xf numFmtId="0" fontId="14" fillId="0" borderId="0" xfId="0" applyFont="1" applyFill="1" applyAlignment="1"/>
    <xf numFmtId="0" fontId="13" fillId="0" borderId="0" xfId="0" applyFont="1" applyFill="1" applyAlignment="1"/>
    <xf numFmtId="9" fontId="15" fillId="0" borderId="14" xfId="4" applyNumberFormat="1" applyFont="1" applyFill="1" applyBorder="1" applyAlignment="1">
      <alignment horizontal="center" vertical="center" wrapText="1"/>
    </xf>
    <xf numFmtId="0" fontId="13" fillId="0" borderId="0" xfId="0" applyFont="1" applyAlignment="1"/>
    <xf numFmtId="0" fontId="13" fillId="0" borderId="7" xfId="0" applyFont="1" applyFill="1" applyBorder="1" applyAlignment="1">
      <alignment horizontal="center"/>
    </xf>
    <xf numFmtId="0" fontId="18" fillId="0" borderId="10" xfId="0" applyFont="1" applyFill="1" applyBorder="1" applyAlignment="1">
      <alignment horizontal="center" vertical="top" wrapText="1"/>
    </xf>
    <xf numFmtId="0" fontId="17" fillId="0" borderId="6" xfId="0" applyFont="1" applyFill="1" applyBorder="1" applyAlignment="1"/>
    <xf numFmtId="0" fontId="14" fillId="0" borderId="9" xfId="0" applyFont="1" applyFill="1" applyBorder="1" applyAlignment="1">
      <alignment horizontal="center" vertical="top" wrapText="1"/>
    </xf>
    <xf numFmtId="0" fontId="13" fillId="0" borderId="7" xfId="0" applyFont="1" applyFill="1" applyBorder="1" applyAlignment="1">
      <alignment horizontal="center"/>
    </xf>
    <xf numFmtId="0" fontId="17" fillId="0" borderId="6" xfId="0" applyFont="1" applyFill="1" applyBorder="1" applyAlignment="1"/>
    <xf numFmtId="0" fontId="18" fillId="0" borderId="10" xfId="0" applyFont="1" applyFill="1" applyBorder="1" applyAlignment="1">
      <alignment horizontal="center" vertical="top" wrapText="1"/>
    </xf>
    <xf numFmtId="0" fontId="13" fillId="0" borderId="0" xfId="0" applyFont="1" applyAlignment="1"/>
    <xf numFmtId="0" fontId="14" fillId="0" borderId="9" xfId="0" applyFont="1" applyFill="1" applyBorder="1" applyAlignment="1">
      <alignment horizontal="center" vertical="top" wrapText="1"/>
    </xf>
    <xf numFmtId="0" fontId="16" fillId="0" borderId="23" xfId="0" applyNumberFormat="1" applyFont="1" applyFill="1" applyBorder="1" applyAlignment="1">
      <alignment horizontal="left" vertical="center" wrapText="1"/>
    </xf>
    <xf numFmtId="0" fontId="20" fillId="0" borderId="13" xfId="0" applyFont="1" applyBorder="1" applyAlignment="1">
      <alignment horizontal="center" vertical="center"/>
    </xf>
    <xf numFmtId="0" fontId="15" fillId="0" borderId="13" xfId="4" applyNumberFormat="1" applyFont="1" applyFill="1" applyBorder="1" applyAlignment="1">
      <alignment horizontal="center" vertical="center" wrapText="1"/>
    </xf>
    <xf numFmtId="165" fontId="14" fillId="0" borderId="5" xfId="1" applyNumberFormat="1" applyFont="1" applyFill="1" applyBorder="1" applyAlignment="1">
      <alignment horizontal="center" vertical="top" wrapText="1"/>
    </xf>
    <xf numFmtId="0" fontId="20" fillId="0" borderId="26" xfId="0" applyFont="1" applyBorder="1" applyAlignment="1">
      <alignment horizontal="center" vertical="center"/>
    </xf>
    <xf numFmtId="0" fontId="13" fillId="0" borderId="7" xfId="0" applyFont="1" applyFill="1" applyBorder="1" applyAlignment="1">
      <alignment horizontal="center"/>
    </xf>
    <xf numFmtId="0" fontId="17" fillId="0" borderId="6" xfId="0" applyFont="1" applyFill="1" applyBorder="1" applyAlignment="1"/>
    <xf numFmtId="0" fontId="13" fillId="0" borderId="0" xfId="0" applyFont="1" applyAlignment="1"/>
    <xf numFmtId="0" fontId="18" fillId="0" borderId="10" xfId="0" applyFont="1" applyFill="1" applyBorder="1" applyAlignment="1">
      <alignment horizontal="center" vertical="top" wrapText="1"/>
    </xf>
    <xf numFmtId="0" fontId="14" fillId="0" borderId="9"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3" fillId="0" borderId="0" xfId="0" applyFont="1" applyAlignment="1"/>
    <xf numFmtId="0" fontId="13" fillId="0" borderId="7" xfId="0" applyFont="1" applyFill="1" applyBorder="1" applyAlignment="1">
      <alignment horizontal="center"/>
    </xf>
    <xf numFmtId="0" fontId="17" fillId="0" borderId="6" xfId="0" applyFont="1" applyFill="1" applyBorder="1" applyAlignment="1"/>
    <xf numFmtId="0" fontId="14" fillId="0" borderId="9" xfId="0" applyFont="1" applyFill="1" applyBorder="1" applyAlignment="1">
      <alignment horizontal="center" vertical="top" wrapText="1"/>
    </xf>
    <xf numFmtId="1" fontId="16" fillId="2" borderId="14" xfId="0" applyNumberFormat="1" applyFont="1" applyFill="1" applyBorder="1" applyAlignment="1">
      <alignment horizontal="left" vertical="center" wrapText="1"/>
    </xf>
    <xf numFmtId="0" fontId="2" fillId="0" borderId="0" xfId="0" applyFont="1" applyAlignment="1"/>
    <xf numFmtId="0" fontId="2" fillId="0" borderId="0" xfId="0" applyFont="1" applyAlignment="1">
      <alignment wrapText="1"/>
    </xf>
    <xf numFmtId="0" fontId="2" fillId="0" borderId="0" xfId="0" applyFont="1"/>
    <xf numFmtId="0" fontId="2" fillId="0" borderId="0" xfId="0" applyFont="1" applyFill="1" applyAlignment="1"/>
    <xf numFmtId="6" fontId="5" fillId="0" borderId="2" xfId="0" applyNumberFormat="1" applyFont="1" applyFill="1" applyBorder="1" applyAlignment="1"/>
    <xf numFmtId="0" fontId="23" fillId="3" borderId="20" xfId="2" applyFont="1" applyFill="1" applyBorder="1" applyAlignment="1">
      <alignment horizontal="center" wrapText="1"/>
    </xf>
    <xf numFmtId="0" fontId="23" fillId="3" borderId="4" xfId="2" applyFont="1" applyFill="1" applyBorder="1" applyAlignment="1">
      <alignment horizontal="center" wrapText="1"/>
    </xf>
    <xf numFmtId="0" fontId="23" fillId="0" borderId="0" xfId="0" applyFont="1"/>
    <xf numFmtId="0" fontId="24" fillId="0" borderId="13" xfId="0" applyFont="1" applyBorder="1" applyAlignment="1">
      <alignment horizontal="center" vertical="center"/>
    </xf>
    <xf numFmtId="0" fontId="23" fillId="0" borderId="23" xfId="0" applyNumberFormat="1" applyFont="1" applyFill="1" applyBorder="1" applyAlignment="1">
      <alignment horizontal="left" vertical="center" wrapText="1"/>
    </xf>
    <xf numFmtId="0" fontId="23" fillId="0" borderId="14" xfId="0" applyNumberFormat="1" applyFont="1" applyFill="1" applyBorder="1" applyAlignment="1">
      <alignment horizontal="left" vertical="center" wrapText="1"/>
    </xf>
    <xf numFmtId="14" fontId="23" fillId="0" borderId="14" xfId="0" applyNumberFormat="1" applyFont="1" applyFill="1" applyBorder="1" applyAlignment="1">
      <alignment horizontal="left" vertical="center" wrapText="1"/>
    </xf>
    <xf numFmtId="0" fontId="25" fillId="0" borderId="14" xfId="4" applyFont="1" applyFill="1" applyBorder="1" applyAlignment="1">
      <alignment horizontal="center" vertical="center" wrapText="1"/>
    </xf>
    <xf numFmtId="165" fontId="23" fillId="0" borderId="14" xfId="0" applyNumberFormat="1" applyFont="1" applyFill="1" applyBorder="1" applyAlignment="1">
      <alignment horizontal="left" vertical="center" wrapText="1"/>
    </xf>
    <xf numFmtId="1" fontId="23" fillId="0" borderId="14" xfId="0" applyNumberFormat="1" applyFont="1" applyFill="1" applyBorder="1" applyAlignment="1">
      <alignment horizontal="left" vertical="center" wrapText="1"/>
    </xf>
    <xf numFmtId="0" fontId="23" fillId="0" borderId="15" xfId="0" applyNumberFormat="1" applyFont="1" applyFill="1" applyBorder="1" applyAlignment="1">
      <alignment horizontal="left" vertical="center" wrapText="1"/>
    </xf>
    <xf numFmtId="164" fontId="23" fillId="0" borderId="14" xfId="0" applyNumberFormat="1" applyFont="1" applyFill="1" applyBorder="1" applyAlignment="1">
      <alignment horizontal="center"/>
    </xf>
    <xf numFmtId="14" fontId="23" fillId="0" borderId="16" xfId="0" applyNumberFormat="1" applyFont="1" applyFill="1" applyBorder="1" applyAlignment="1">
      <alignment horizontal="left" vertical="center" wrapText="1"/>
    </xf>
    <xf numFmtId="0" fontId="23" fillId="0" borderId="13" xfId="0" applyFont="1" applyFill="1" applyBorder="1"/>
    <xf numFmtId="1" fontId="23" fillId="2" borderId="14" xfId="0" applyNumberFormat="1" applyFont="1" applyFill="1" applyBorder="1" applyAlignment="1">
      <alignment horizontal="left" vertical="center" wrapText="1"/>
    </xf>
    <xf numFmtId="165" fontId="23" fillId="0" borderId="0" xfId="0" applyNumberFormat="1" applyFont="1"/>
    <xf numFmtId="0" fontId="25" fillId="0" borderId="13" xfId="4" applyNumberFormat="1" applyFont="1" applyFill="1" applyBorder="1" applyAlignment="1">
      <alignment horizontal="center" vertical="center" wrapText="1"/>
    </xf>
    <xf numFmtId="9" fontId="25" fillId="0" borderId="14" xfId="4" applyNumberFormat="1" applyFont="1" applyFill="1" applyBorder="1" applyAlignment="1">
      <alignment horizontal="center" vertical="center" wrapText="1"/>
    </xf>
    <xf numFmtId="0" fontId="26" fillId="0" borderId="10" xfId="0" applyFont="1" applyFill="1" applyBorder="1" applyAlignment="1">
      <alignment horizontal="center" vertical="top" wrapText="1"/>
    </xf>
    <xf numFmtId="0" fontId="23" fillId="0" borderId="10" xfId="0" applyFont="1" applyFill="1" applyBorder="1" applyAlignment="1">
      <alignment horizontal="center" wrapText="1"/>
    </xf>
    <xf numFmtId="165" fontId="26" fillId="0" borderId="11" xfId="1" applyNumberFormat="1" applyFont="1" applyFill="1" applyBorder="1" applyAlignment="1">
      <alignment vertical="top" wrapText="1"/>
    </xf>
    <xf numFmtId="0" fontId="26" fillId="0" borderId="11" xfId="0" applyFont="1" applyFill="1" applyBorder="1" applyAlignment="1">
      <alignment horizontal="center" vertical="top" wrapText="1"/>
    </xf>
    <xf numFmtId="166" fontId="26" fillId="0" borderId="11" xfId="3" applyNumberFormat="1" applyFont="1" applyFill="1" applyBorder="1" applyAlignment="1">
      <alignment vertical="top" wrapText="1"/>
    </xf>
    <xf numFmtId="0" fontId="26" fillId="0" borderId="8" xfId="0" applyFont="1" applyFill="1" applyBorder="1" applyAlignment="1">
      <alignment horizontal="center" wrapText="1"/>
    </xf>
    <xf numFmtId="0" fontId="2" fillId="0" borderId="7" xfId="0" applyFont="1" applyFill="1" applyBorder="1" applyAlignment="1">
      <alignment horizontal="center"/>
    </xf>
    <xf numFmtId="0" fontId="2" fillId="0" borderId="7" xfId="0" applyFont="1" applyFill="1" applyBorder="1" applyAlignment="1">
      <alignment horizontal="center" wrapText="1"/>
    </xf>
    <xf numFmtId="165" fontId="5" fillId="0" borderId="5" xfId="1" applyNumberFormat="1" applyFont="1" applyFill="1" applyBorder="1" applyAlignment="1">
      <alignment horizontal="center" vertical="top" wrapText="1"/>
    </xf>
    <xf numFmtId="0" fontId="5" fillId="0" borderId="6" xfId="0" applyFont="1" applyFill="1" applyBorder="1" applyAlignment="1">
      <alignment horizontal="center" vertical="top" wrapText="1"/>
    </xf>
    <xf numFmtId="3" fontId="5" fillId="0" borderId="6" xfId="0" applyNumberFormat="1" applyFont="1" applyFill="1" applyBorder="1" applyAlignment="1">
      <alignment horizontal="center" vertical="top" wrapText="1"/>
    </xf>
    <xf numFmtId="0" fontId="5" fillId="0" borderId="9" xfId="0" applyFont="1" applyFill="1" applyBorder="1" applyAlignment="1">
      <alignment horizontal="center" vertical="top" wrapText="1"/>
    </xf>
    <xf numFmtId="6" fontId="5" fillId="0" borderId="12" xfId="1" applyNumberFormat="1" applyFont="1" applyFill="1" applyBorder="1" applyAlignment="1">
      <alignment vertical="top" wrapText="1"/>
    </xf>
    <xf numFmtId="165" fontId="5" fillId="0" borderId="5" xfId="0" applyNumberFormat="1" applyFont="1" applyFill="1" applyBorder="1" applyAlignment="1">
      <alignment horizontal="center" vertical="top" wrapText="1"/>
    </xf>
    <xf numFmtId="0" fontId="5" fillId="0" borderId="6" xfId="0" applyFont="1" applyFill="1" applyBorder="1" applyAlignment="1">
      <alignment horizontal="left" vertical="top"/>
    </xf>
    <xf numFmtId="0" fontId="5" fillId="0" borderId="6" xfId="0" applyFont="1" applyFill="1" applyBorder="1" applyAlignment="1">
      <alignment horizontal="right" vertical="top" wrapText="1"/>
    </xf>
    <xf numFmtId="0" fontId="21" fillId="0" borderId="6" xfId="0" applyFont="1" applyFill="1" applyBorder="1" applyAlignment="1"/>
    <xf numFmtId="165" fontId="2" fillId="0" borderId="0" xfId="0" applyNumberFormat="1" applyFont="1" applyAlignment="1">
      <alignment wrapText="1"/>
    </xf>
    <xf numFmtId="0" fontId="2" fillId="2" borderId="0" xfId="0" applyFont="1" applyFill="1" applyBorder="1" applyAlignment="1">
      <alignment horizontal="left" wrapText="1"/>
    </xf>
    <xf numFmtId="0" fontId="27" fillId="3" borderId="20" xfId="2" applyFont="1" applyFill="1" applyBorder="1" applyAlignment="1">
      <alignment horizontal="center" wrapText="1"/>
    </xf>
    <xf numFmtId="165" fontId="2" fillId="0" borderId="0" xfId="0" applyNumberFormat="1" applyFont="1"/>
    <xf numFmtId="0" fontId="25" fillId="4" borderId="14" xfId="4" applyFont="1" applyFill="1" applyBorder="1" applyAlignment="1">
      <alignment horizontal="center" vertical="center"/>
    </xf>
    <xf numFmtId="0" fontId="23" fillId="4" borderId="14" xfId="0" applyNumberFormat="1" applyFont="1" applyFill="1" applyBorder="1" applyAlignment="1">
      <alignment horizontal="left" vertical="center" wrapText="1"/>
    </xf>
    <xf numFmtId="0" fontId="25" fillId="4" borderId="14" xfId="0" applyNumberFormat="1" applyFont="1" applyFill="1" applyBorder="1" applyAlignment="1">
      <alignment horizontal="center" vertical="center" wrapText="1"/>
    </xf>
    <xf numFmtId="0" fontId="5" fillId="0" borderId="0" xfId="0" applyFont="1"/>
    <xf numFmtId="0" fontId="2" fillId="2" borderId="0" xfId="0" applyFont="1" applyFill="1" applyBorder="1" applyAlignment="1"/>
    <xf numFmtId="0" fontId="2" fillId="2" borderId="0" xfId="0" applyFont="1" applyFill="1" applyBorder="1" applyAlignment="1">
      <alignment wrapText="1"/>
    </xf>
    <xf numFmtId="0" fontId="26" fillId="0" borderId="10" xfId="0" applyFont="1" applyFill="1" applyBorder="1" applyAlignment="1">
      <alignment horizontal="center" vertical="top" wrapText="1"/>
    </xf>
    <xf numFmtId="0" fontId="2" fillId="0" borderId="0" xfId="0" applyFont="1" applyAlignment="1"/>
    <xf numFmtId="0" fontId="21" fillId="0" borderId="6" xfId="0" applyFont="1" applyFill="1" applyBorder="1" applyAlignment="1"/>
    <xf numFmtId="0" fontId="2" fillId="0" borderId="7" xfId="0" applyFont="1" applyFill="1" applyBorder="1" applyAlignment="1">
      <alignment horizontal="center"/>
    </xf>
    <xf numFmtId="0" fontId="23" fillId="0" borderId="13" xfId="0" applyFont="1" applyFill="1" applyBorder="1" applyAlignment="1">
      <alignment wrapText="1"/>
    </xf>
    <xf numFmtId="0" fontId="26" fillId="0" borderId="10" xfId="0" applyFont="1" applyFill="1" applyBorder="1" applyAlignment="1">
      <alignment horizontal="center" vertical="top" wrapText="1"/>
    </xf>
    <xf numFmtId="0" fontId="2" fillId="0" borderId="0" xfId="0" applyFont="1" applyAlignment="1"/>
    <xf numFmtId="0" fontId="2" fillId="0" borderId="7" xfId="0" applyFont="1" applyFill="1" applyBorder="1" applyAlignment="1">
      <alignment horizontal="center"/>
    </xf>
    <xf numFmtId="165" fontId="5" fillId="0" borderId="2" xfId="0" applyNumberFormat="1" applyFont="1" applyFill="1" applyBorder="1" applyAlignment="1"/>
    <xf numFmtId="0" fontId="2" fillId="0" borderId="7" xfId="0" applyFont="1" applyFill="1" applyBorder="1" applyAlignment="1">
      <alignment horizontal="center"/>
    </xf>
    <xf numFmtId="0" fontId="2" fillId="0" borderId="0" xfId="0" applyFont="1" applyAlignment="1"/>
    <xf numFmtId="0" fontId="26" fillId="0" borderId="10" xfId="0" applyFont="1" applyFill="1" applyBorder="1" applyAlignment="1">
      <alignment horizontal="center" vertical="top" wrapText="1"/>
    </xf>
    <xf numFmtId="0" fontId="5" fillId="0" borderId="5" xfId="0" applyFont="1" applyFill="1" applyBorder="1" applyAlignment="1">
      <alignment horizontal="center" vertical="top" wrapText="1"/>
    </xf>
    <xf numFmtId="0" fontId="2" fillId="0" borderId="6" xfId="0" applyFont="1" applyFill="1" applyBorder="1" applyAlignment="1">
      <alignment horizontal="center"/>
    </xf>
    <xf numFmtId="0" fontId="2" fillId="0" borderId="7" xfId="0" applyFont="1" applyFill="1" applyBorder="1" applyAlignment="1">
      <alignment horizontal="center"/>
    </xf>
    <xf numFmtId="0" fontId="21" fillId="0" borderId="6" xfId="0" applyFont="1" applyFill="1" applyBorder="1" applyAlignment="1"/>
    <xf numFmtId="0" fontId="2" fillId="2" borderId="0" xfId="0" applyFont="1" applyFill="1" applyBorder="1" applyAlignment="1">
      <alignment horizontal="left" vertical="center" wrapText="1"/>
    </xf>
    <xf numFmtId="0" fontId="2" fillId="0" borderId="0" xfId="0" applyFont="1" applyAlignment="1"/>
    <xf numFmtId="0" fontId="22" fillId="2" borderId="0"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9" fillId="0" borderId="0" xfId="2" applyFont="1" applyFill="1" applyBorder="1" applyAlignment="1">
      <alignment horizontal="left"/>
    </xf>
    <xf numFmtId="0" fontId="9" fillId="0" borderId="21" xfId="2" applyFont="1" applyFill="1" applyBorder="1" applyAlignment="1">
      <alignment horizontal="center"/>
    </xf>
    <xf numFmtId="0" fontId="9" fillId="0" borderId="6" xfId="2" applyFont="1" applyFill="1" applyBorder="1" applyAlignment="1">
      <alignment horizontal="center"/>
    </xf>
    <xf numFmtId="0" fontId="9" fillId="0" borderId="22" xfId="2" applyFont="1" applyFill="1" applyBorder="1" applyAlignment="1">
      <alignment horizontal="center"/>
    </xf>
    <xf numFmtId="0" fontId="1" fillId="0" borderId="2" xfId="0" applyFont="1" applyFill="1" applyBorder="1" applyAlignment="1"/>
    <xf numFmtId="0" fontId="2" fillId="0" borderId="3" xfId="0" applyFont="1" applyFill="1" applyBorder="1" applyAlignment="1"/>
    <xf numFmtId="0" fontId="2" fillId="0" borderId="1" xfId="0" applyFont="1" applyFill="1" applyBorder="1" applyAlignment="1"/>
    <xf numFmtId="0" fontId="26" fillId="0" borderId="8" xfId="0" applyFont="1" applyFill="1" applyBorder="1" applyAlignment="1">
      <alignment horizontal="center" vertical="top" wrapText="1"/>
    </xf>
    <xf numFmtId="0" fontId="26" fillId="0" borderId="9" xfId="0" applyFont="1" applyFill="1" applyBorder="1" applyAlignment="1">
      <alignment horizontal="center" vertical="top" wrapText="1"/>
    </xf>
    <xf numFmtId="0" fontId="26" fillId="0" borderId="10" xfId="0" applyFont="1" applyFill="1" applyBorder="1" applyAlignment="1">
      <alignment horizontal="center" vertical="top" wrapText="1"/>
    </xf>
    <xf numFmtId="0" fontId="23" fillId="0" borderId="9" xfId="0" applyFont="1" applyFill="1" applyBorder="1" applyAlignment="1"/>
    <xf numFmtId="14" fontId="23" fillId="4" borderId="16" xfId="0" applyNumberFormat="1" applyFont="1" applyFill="1" applyBorder="1" applyAlignment="1">
      <alignment horizontal="center" vertical="center" wrapText="1"/>
    </xf>
    <xf numFmtId="14" fontId="23" fillId="4" borderId="19" xfId="0" applyNumberFormat="1" applyFont="1" applyFill="1" applyBorder="1" applyAlignment="1">
      <alignment horizontal="center" vertical="center" wrapText="1"/>
    </xf>
    <xf numFmtId="0" fontId="23" fillId="4" borderId="16" xfId="0" applyNumberFormat="1" applyFont="1" applyFill="1" applyBorder="1" applyAlignment="1">
      <alignment horizontal="center" vertical="center" wrapText="1"/>
    </xf>
    <xf numFmtId="0" fontId="23" fillId="4" borderId="19" xfId="0" applyNumberFormat="1" applyFont="1" applyFill="1" applyBorder="1" applyAlignment="1">
      <alignment horizontal="center" vertical="center" wrapText="1"/>
    </xf>
    <xf numFmtId="0" fontId="23" fillId="4" borderId="23" xfId="0" applyNumberFormat="1" applyFont="1" applyFill="1" applyBorder="1" applyAlignment="1">
      <alignment horizontal="center" vertical="center" wrapText="1"/>
    </xf>
    <xf numFmtId="0" fontId="2" fillId="0" borderId="0" xfId="0" applyNumberFormat="1" applyFont="1" applyBorder="1" applyAlignment="1">
      <alignment horizontal="left" vertical="center" wrapText="1"/>
    </xf>
    <xf numFmtId="0" fontId="27" fillId="3" borderId="24" xfId="2" applyFont="1" applyFill="1" applyBorder="1" applyAlignment="1">
      <alignment horizontal="center" wrapText="1"/>
    </xf>
    <xf numFmtId="0" fontId="27" fillId="3" borderId="0" xfId="2" applyFont="1" applyFill="1" applyBorder="1" applyAlignment="1">
      <alignment horizontal="center" wrapText="1"/>
    </xf>
    <xf numFmtId="0" fontId="27" fillId="3" borderId="25" xfId="2" applyFont="1" applyFill="1" applyBorder="1" applyAlignment="1">
      <alignment horizontal="center" wrapText="1"/>
    </xf>
    <xf numFmtId="14" fontId="23" fillId="4" borderId="17" xfId="0" applyNumberFormat="1" applyFont="1" applyFill="1" applyBorder="1" applyAlignment="1">
      <alignment horizontal="center" vertical="center" wrapText="1"/>
    </xf>
    <xf numFmtId="14" fontId="23" fillId="4" borderId="18" xfId="0" applyNumberFormat="1" applyFont="1" applyFill="1" applyBorder="1" applyAlignment="1">
      <alignment horizontal="center" vertical="center" wrapText="1"/>
    </xf>
    <xf numFmtId="0" fontId="2" fillId="0" borderId="2" xfId="0" applyFont="1" applyFill="1" applyBorder="1" applyAlignment="1"/>
    <xf numFmtId="14" fontId="16" fillId="4" borderId="16" xfId="0" applyNumberFormat="1" applyFont="1" applyFill="1" applyBorder="1" applyAlignment="1">
      <alignment horizontal="center" vertical="center" wrapText="1"/>
    </xf>
    <xf numFmtId="14" fontId="16" fillId="4" borderId="19" xfId="0" applyNumberFormat="1" applyFont="1" applyFill="1" applyBorder="1" applyAlignment="1">
      <alignment horizontal="center" vertical="center" wrapText="1"/>
    </xf>
    <xf numFmtId="0" fontId="16" fillId="4" borderId="16" xfId="0" applyNumberFormat="1" applyFont="1" applyFill="1" applyBorder="1" applyAlignment="1">
      <alignment horizontal="center" vertical="center" wrapText="1"/>
    </xf>
    <xf numFmtId="0" fontId="16" fillId="4" borderId="19" xfId="0" applyNumberFormat="1" applyFont="1" applyFill="1" applyBorder="1" applyAlignment="1">
      <alignment horizontal="center" vertical="center" wrapText="1"/>
    </xf>
    <xf numFmtId="0" fontId="16" fillId="4" borderId="23" xfId="0" applyNumberFormat="1" applyFont="1" applyFill="1" applyBorder="1" applyAlignment="1">
      <alignment horizontal="center" vertical="center" wrapText="1"/>
    </xf>
    <xf numFmtId="0" fontId="14" fillId="0" borderId="5" xfId="0" applyFont="1" applyFill="1" applyBorder="1" applyAlignment="1">
      <alignment horizontal="center" vertical="top" wrapText="1"/>
    </xf>
    <xf numFmtId="0" fontId="13" fillId="0" borderId="6" xfId="0" applyFont="1" applyFill="1" applyBorder="1" applyAlignment="1">
      <alignment horizontal="center"/>
    </xf>
    <xf numFmtId="0" fontId="13" fillId="0" borderId="7" xfId="0" applyFont="1" applyFill="1" applyBorder="1" applyAlignment="1">
      <alignment horizontal="center"/>
    </xf>
    <xf numFmtId="0" fontId="17" fillId="0" borderId="6" xfId="0" applyFont="1" applyFill="1" applyBorder="1" applyAlignment="1"/>
    <xf numFmtId="0" fontId="13" fillId="0" borderId="0" xfId="0" applyNumberFormat="1" applyFont="1" applyBorder="1" applyAlignment="1">
      <alignment horizontal="left" vertical="center" wrapText="1"/>
    </xf>
    <xf numFmtId="0" fontId="11" fillId="3" borderId="24" xfId="2" applyFont="1" applyFill="1" applyBorder="1" applyAlignment="1">
      <alignment horizontal="center" wrapText="1"/>
    </xf>
    <xf numFmtId="0" fontId="11" fillId="3" borderId="0" xfId="2" applyFont="1" applyFill="1" applyBorder="1" applyAlignment="1">
      <alignment horizontal="center" wrapText="1"/>
    </xf>
    <xf numFmtId="0" fontId="11" fillId="3" borderId="25" xfId="2" applyFont="1" applyFill="1" applyBorder="1" applyAlignment="1">
      <alignment horizontal="center" wrapText="1"/>
    </xf>
    <xf numFmtId="14" fontId="16" fillId="4" borderId="17" xfId="0" applyNumberFormat="1" applyFont="1" applyFill="1" applyBorder="1" applyAlignment="1">
      <alignment horizontal="center" vertical="center" wrapText="1"/>
    </xf>
    <xf numFmtId="14" fontId="16" fillId="4" borderId="18" xfId="0" applyNumberFormat="1" applyFont="1" applyFill="1" applyBorder="1" applyAlignment="1">
      <alignment horizontal="center" vertical="center" wrapText="1"/>
    </xf>
    <xf numFmtId="0" fontId="18" fillId="0" borderId="8" xfId="0" applyFont="1" applyFill="1" applyBorder="1" applyAlignment="1">
      <alignment horizontal="center" vertical="top" wrapText="1"/>
    </xf>
    <xf numFmtId="0" fontId="18" fillId="0" borderId="9" xfId="0" applyFont="1" applyFill="1" applyBorder="1" applyAlignment="1">
      <alignment horizontal="center" vertical="top" wrapText="1"/>
    </xf>
    <xf numFmtId="0" fontId="18" fillId="0" borderId="10" xfId="0" applyFont="1" applyFill="1" applyBorder="1" applyAlignment="1">
      <alignment horizontal="center" vertical="top" wrapText="1"/>
    </xf>
    <xf numFmtId="0" fontId="16" fillId="0" borderId="9" xfId="0" applyFont="1" applyFill="1" applyBorder="1" applyAlignment="1"/>
    <xf numFmtId="0" fontId="13" fillId="2" borderId="0" xfId="0" applyFont="1" applyFill="1" applyBorder="1" applyAlignment="1">
      <alignment horizontal="left" vertical="center" wrapText="1"/>
    </xf>
    <xf numFmtId="0" fontId="13" fillId="0" borderId="0" xfId="0" applyFont="1" applyAlignment="1"/>
    <xf numFmtId="0" fontId="19" fillId="2" borderId="0"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xf>
    <xf numFmtId="0" fontId="12" fillId="0" borderId="0" xfId="2" applyFont="1" applyFill="1" applyBorder="1" applyAlignment="1">
      <alignment horizontal="left"/>
    </xf>
    <xf numFmtId="0" fontId="12" fillId="0" borderId="21" xfId="2" applyFont="1" applyFill="1" applyBorder="1" applyAlignment="1">
      <alignment horizontal="center"/>
    </xf>
    <xf numFmtId="0" fontId="12" fillId="0" borderId="6" xfId="2" applyFont="1" applyFill="1" applyBorder="1" applyAlignment="1">
      <alignment horizontal="center"/>
    </xf>
    <xf numFmtId="0" fontId="12" fillId="0" borderId="22" xfId="2" applyFont="1" applyFill="1" applyBorder="1" applyAlignment="1">
      <alignment horizontal="center"/>
    </xf>
    <xf numFmtId="0" fontId="13" fillId="0" borderId="2" xfId="0" applyFont="1" applyFill="1" applyBorder="1" applyAlignment="1"/>
    <xf numFmtId="0" fontId="13" fillId="0" borderId="3" xfId="0" applyFont="1" applyFill="1" applyBorder="1" applyAlignment="1"/>
    <xf numFmtId="0" fontId="13" fillId="0" borderId="1" xfId="0" applyFont="1" applyFill="1" applyBorder="1" applyAlignment="1"/>
    <xf numFmtId="14" fontId="16" fillId="5" borderId="16" xfId="0" applyNumberFormat="1" applyFont="1" applyFill="1" applyBorder="1" applyAlignment="1">
      <alignment horizontal="center" vertical="center" wrapText="1"/>
    </xf>
    <xf numFmtId="14" fontId="16" fillId="5" borderId="19" xfId="0" applyNumberFormat="1" applyFont="1" applyFill="1" applyBorder="1" applyAlignment="1">
      <alignment horizontal="center" vertical="center" wrapText="1"/>
    </xf>
    <xf numFmtId="0" fontId="14" fillId="0" borderId="8" xfId="0" applyFont="1" applyFill="1" applyBorder="1" applyAlignment="1">
      <alignment horizontal="center" vertical="top" wrapText="1"/>
    </xf>
    <xf numFmtId="0" fontId="14" fillId="0" borderId="9" xfId="0" applyFont="1" applyFill="1" applyBorder="1" applyAlignment="1">
      <alignment horizontal="center" vertical="top" wrapText="1"/>
    </xf>
    <xf numFmtId="0" fontId="14" fillId="0" borderId="10" xfId="0" applyFont="1" applyFill="1" applyBorder="1" applyAlignment="1">
      <alignment horizontal="center" vertical="top" wrapText="1"/>
    </xf>
    <xf numFmtId="0" fontId="17" fillId="0" borderId="9" xfId="0" applyFont="1" applyFill="1" applyBorder="1" applyAlignment="1"/>
    <xf numFmtId="0" fontId="6" fillId="2" borderId="0" xfId="0" applyFont="1" applyFill="1" applyBorder="1" applyAlignment="1">
      <alignment horizontal="left" vertical="center" wrapText="1"/>
    </xf>
    <xf numFmtId="0" fontId="0" fillId="0" borderId="0" xfId="0" applyFont="1" applyAlignment="1"/>
    <xf numFmtId="0" fontId="7" fillId="2" borderId="0"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xf>
    <xf numFmtId="0" fontId="11" fillId="3" borderId="8" xfId="2" applyFont="1" applyFill="1" applyBorder="1" applyAlignment="1">
      <alignment horizontal="center" wrapText="1"/>
    </xf>
    <xf numFmtId="0" fontId="11" fillId="3" borderId="9" xfId="2" applyFont="1" applyFill="1" applyBorder="1" applyAlignment="1">
      <alignment horizontal="center" wrapText="1"/>
    </xf>
    <xf numFmtId="0" fontId="11" fillId="3" borderId="10" xfId="2" applyFont="1" applyFill="1" applyBorder="1" applyAlignment="1">
      <alignment horizontal="center" wrapText="1"/>
    </xf>
  </cellXfs>
  <cellStyles count="5">
    <cellStyle name="Comma" xfId="3" builtinId="3"/>
    <cellStyle name="Currency" xfId="1" builtinId="4"/>
    <cellStyle name="Hyperlink" xfId="4" builtinId="8"/>
    <cellStyle name="Normal" xfId="0" builtinId="0"/>
    <cellStyle name="Normal_Sheet1_1" xfId="2" xr:uid="{00000000-0005-0000-0000-000004000000}"/>
  </cellStyles>
  <dxfs count="34">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626163</xdr:colOff>
      <xdr:row>8</xdr:row>
      <xdr:rowOff>178433</xdr:rowOff>
    </xdr:to>
    <xdr:pic>
      <xdr:nvPicPr>
        <xdr:cNvPr id="2" name="Picture 1" descr="TDHCA logo_blue.jpg">
          <a:extLst>
            <a:ext uri="{FF2B5EF4-FFF2-40B4-BE49-F238E27FC236}">
              <a16:creationId xmlns:a16="http://schemas.microsoft.com/office/drawing/2014/main" id="{BBECD2D4-A9E4-4BA7-A0B2-2330854731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4" y="379094"/>
          <a:ext cx="1435789" cy="13995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220186</xdr:colOff>
      <xdr:row>9</xdr:row>
      <xdr:rowOff>85724</xdr:rowOff>
    </xdr:to>
    <xdr:pic>
      <xdr:nvPicPr>
        <xdr:cNvPr id="2" name="Picture 1" descr="TDHCA logo_blue.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3809" y="36194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626163</xdr:colOff>
      <xdr:row>8</xdr:row>
      <xdr:rowOff>178433</xdr:rowOff>
    </xdr:to>
    <xdr:pic>
      <xdr:nvPicPr>
        <xdr:cNvPr id="2" name="Picture 1" descr="TDHCA logo_blue.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2309" y="377189"/>
          <a:ext cx="1468174" cy="1386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626163</xdr:colOff>
      <xdr:row>8</xdr:row>
      <xdr:rowOff>178433</xdr:rowOff>
    </xdr:to>
    <xdr:pic>
      <xdr:nvPicPr>
        <xdr:cNvPr id="2" name="Picture 1" descr="TDHCA logo_blue.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2309" y="377189"/>
          <a:ext cx="1468174" cy="1386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7</xdr:col>
      <xdr:colOff>626163</xdr:colOff>
      <xdr:row>8</xdr:row>
      <xdr:rowOff>178433</xdr:rowOff>
    </xdr:to>
    <xdr:pic>
      <xdr:nvPicPr>
        <xdr:cNvPr id="2" name="Picture 1" descr="TDHCA logo_blue.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0529" y="35432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285749</xdr:colOff>
      <xdr:row>1</xdr:row>
      <xdr:rowOff>179069</xdr:rowOff>
    </xdr:from>
    <xdr:to>
      <xdr:col>8</xdr:col>
      <xdr:colOff>128746</xdr:colOff>
      <xdr:row>9</xdr:row>
      <xdr:rowOff>146684</xdr:rowOff>
    </xdr:to>
    <xdr:pic>
      <xdr:nvPicPr>
        <xdr:cNvPr id="2" name="Picture 1" descr="TDHCA logo_blue.jp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3669" y="361949"/>
          <a:ext cx="1466057" cy="1369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file:///\\kangaroo\TDHCA\MFP_REA\HTC_Allocation_Files\2022-9htc-applications\22285" TargetMode="External"/><Relationship Id="rId2" Type="http://schemas.openxmlformats.org/officeDocument/2006/relationships/hyperlink" Target="file:///\\kangaroo\TDHCA\MFP_REA\HTC_Allocation_Files\2022-9htc-applications\22278" TargetMode="External"/><Relationship Id="rId1" Type="http://schemas.openxmlformats.org/officeDocument/2006/relationships/hyperlink" Target="file:///\\kangaroo\TDHCA\MFP_REA\HTC_Allocation_Files\2022-9htc-applications\22274"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file:///\\kangaroo\TDHCA\MFP_REA\HTC_Allocation_Files\2022-9htc-applications\22297"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file:///\\kangaroo\TDHCA\MFP_REA\HTC_Allocation_Files\2022-9htc-applications\22285" TargetMode="External"/><Relationship Id="rId2" Type="http://schemas.openxmlformats.org/officeDocument/2006/relationships/hyperlink" Target="file:///\\kangaroo\TDHCA\MFP_REA\HTC_Allocation_Files\2022-9htc-applications\22278" TargetMode="External"/><Relationship Id="rId1" Type="http://schemas.openxmlformats.org/officeDocument/2006/relationships/hyperlink" Target="file:///\\kangaroo\TDHCA\MFP_REA\HTC_Allocation_Files\2022-9htc-applications\22274"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file:///\\kangaroo\TDHCA\MFP_REA\HTC_Allocation_Files\2022-9htc-applications\22297"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file:///\\kangaroo\TDHCA\MFP_REA\HTC_Allocation_Files\2022-9htc-applications\22285" TargetMode="External"/><Relationship Id="rId2" Type="http://schemas.openxmlformats.org/officeDocument/2006/relationships/hyperlink" Target="file:///\\kangaroo\TDHCA\MFP_REA\HTC_Allocation_Files\2022-9htc-applications\22278" TargetMode="External"/><Relationship Id="rId1" Type="http://schemas.openxmlformats.org/officeDocument/2006/relationships/hyperlink" Target="file:///\\kangaroo\TDHCA\MFP_REA\HTC_Allocation_Files\2022-9htc-applications\22274"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file:///\\kangaroo\TDHCA\MFP_REA\HTC_Allocation_Files\2022-9htc-applications\22297"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3.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4.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5.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6.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file:///\\kangaroo\TDHCA\MFP_REA\HTC_Allocation_Files\2022-9htc-applications\22274" TargetMode="External"/><Relationship Id="rId7" Type="http://schemas.openxmlformats.org/officeDocument/2006/relationships/printerSettings" Target="../printerSettings/printerSettings7.bin"/><Relationship Id="rId2" Type="http://schemas.openxmlformats.org/officeDocument/2006/relationships/hyperlink" Target="file:///\\kangaroo\TDHCA\MFP_REA\HTC_Allocation_Files\2023%20home-arp%20apps\23715%20Eagle%20Falls" TargetMode="External"/><Relationship Id="rId1" Type="http://schemas.openxmlformats.org/officeDocument/2006/relationships/hyperlink" Target="file:///\\kangaroo\TDHCA\MFP_REA\HTC_Allocation_Files\2023%20home-arp%20apps\23704%20Legacy" TargetMode="External"/><Relationship Id="rId6" Type="http://schemas.openxmlformats.org/officeDocument/2006/relationships/hyperlink" Target="file:///\\kangaroo\TDHCA\MFP_REA\HTC_Allocation_Files\2022-9htc-applications\22297" TargetMode="External"/><Relationship Id="rId5" Type="http://schemas.openxmlformats.org/officeDocument/2006/relationships/hyperlink" Target="file:///\\kangaroo\TDHCA\MFP_REA\HTC_Allocation_Files\2022-9htc-applications\22285" TargetMode="External"/><Relationship Id="rId4" Type="http://schemas.openxmlformats.org/officeDocument/2006/relationships/hyperlink" Target="file:///\\kangaroo\TDHCA\MFP_REA\HTC_Allocation_Files\2022-9htc-applications\22278"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file:///\\kangaroo\TDHCA\MFP_REA\HTC_Allocation_Files\2022-9htc-applications\22285" TargetMode="External"/><Relationship Id="rId2" Type="http://schemas.openxmlformats.org/officeDocument/2006/relationships/hyperlink" Target="file:///\\kangaroo\TDHCA\MFP_REA\HTC_Allocation_Files\2022-9htc-applications\22278" TargetMode="External"/><Relationship Id="rId1" Type="http://schemas.openxmlformats.org/officeDocument/2006/relationships/hyperlink" Target="file:///\\kangaroo\TDHCA\MFP_REA\HTC_Allocation_Files\2022-9htc-applications\22274"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file:///\\kangaroo\TDHCA\MFP_REA\HTC_Allocation_Files\2022-9htc-applications\22297"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file:///\\kangaroo\TDHCA\MFP_REA\HTC_Allocation_Files\2022-9htc-applications\22285" TargetMode="External"/><Relationship Id="rId2" Type="http://schemas.openxmlformats.org/officeDocument/2006/relationships/hyperlink" Target="file:///\\kangaroo\TDHCA\MFP_REA\HTC_Allocation_Files\2022-9htc-applications\22278" TargetMode="External"/><Relationship Id="rId1" Type="http://schemas.openxmlformats.org/officeDocument/2006/relationships/hyperlink" Target="file:///\\kangaroo\TDHCA\MFP_REA\HTC_Allocation_Files\2022-9htc-applications\22274"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file:///\\kangaroo\TDHCA\MFP_REA\HTC_Allocation_Files\2022-9htc-applications\22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7D194-641F-4C0E-AF29-F80EE10966F7}">
  <dimension ref="A10:R50"/>
  <sheetViews>
    <sheetView tabSelected="1" zoomScale="62" zoomScaleNormal="107" workbookViewId="0">
      <selection activeCell="C46" sqref="C46"/>
    </sheetView>
  </sheetViews>
  <sheetFormatPr defaultColWidth="16.42578125" defaultRowHeight="15.75" x14ac:dyDescent="0.25"/>
  <cols>
    <col min="1" max="2" width="16.42578125" style="91"/>
    <col min="3" max="4" width="16.42578125" style="91" customWidth="1"/>
    <col min="5" max="5" width="10.28515625" style="91" customWidth="1"/>
    <col min="6" max="6" width="16.42578125" style="91" customWidth="1"/>
    <col min="7" max="7" width="16.42578125" style="90" customWidth="1"/>
    <col min="8" max="8" width="21.28515625" style="91" customWidth="1"/>
    <col min="9" max="9" width="14.28515625" style="91" customWidth="1"/>
    <col min="10" max="10" width="9.5703125" style="91" customWidth="1"/>
    <col min="11" max="11" width="7.7109375" style="91" customWidth="1"/>
    <col min="12" max="12" width="7.5703125" style="91" customWidth="1"/>
    <col min="13" max="13" width="12.7109375" style="91" customWidth="1"/>
    <col min="14" max="14" width="15.7109375" style="91" customWidth="1"/>
    <col min="15" max="15" width="27.5703125" style="91" customWidth="1"/>
    <col min="16" max="16384" width="16.42578125" style="91"/>
  </cols>
  <sheetData>
    <row r="10" spans="1:15" x14ac:dyDescent="0.25">
      <c r="A10" s="149"/>
      <c r="B10" s="149"/>
      <c r="C10" s="149"/>
      <c r="D10" s="149"/>
      <c r="E10" s="149"/>
      <c r="F10" s="149"/>
      <c r="H10" s="149"/>
      <c r="I10" s="149"/>
      <c r="J10" s="149"/>
      <c r="K10" s="149"/>
      <c r="L10" s="149"/>
      <c r="M10" s="149"/>
      <c r="N10" s="149"/>
      <c r="O10" s="149"/>
    </row>
    <row r="11" spans="1:15" ht="15.6" customHeight="1" x14ac:dyDescent="0.25">
      <c r="A11" s="1"/>
      <c r="B11" s="1"/>
      <c r="C11" s="1"/>
      <c r="D11" s="1"/>
      <c r="E11" s="3" t="s">
        <v>90</v>
      </c>
      <c r="F11" s="1"/>
      <c r="G11" s="1"/>
      <c r="H11" s="1"/>
      <c r="I11" s="1"/>
      <c r="J11" s="1"/>
      <c r="K11" s="1"/>
      <c r="L11" s="92"/>
      <c r="M11" s="92"/>
      <c r="N11" s="92"/>
      <c r="O11" s="92"/>
    </row>
    <row r="12" spans="1:15" ht="103.15" customHeight="1" x14ac:dyDescent="0.25">
      <c r="A12" s="155" t="s">
        <v>20</v>
      </c>
      <c r="B12" s="155"/>
      <c r="C12" s="155"/>
      <c r="D12" s="155"/>
      <c r="E12" s="155"/>
      <c r="F12" s="155"/>
      <c r="G12" s="155"/>
      <c r="H12" s="155"/>
      <c r="I12" s="155"/>
      <c r="J12" s="155"/>
      <c r="K12" s="155"/>
      <c r="L12" s="155"/>
      <c r="M12" s="156"/>
      <c r="N12" s="156"/>
      <c r="O12" s="156"/>
    </row>
    <row r="13" spans="1:15" x14ac:dyDescent="0.25">
      <c r="A13" s="157" t="s">
        <v>114</v>
      </c>
      <c r="B13" s="158"/>
      <c r="C13" s="158"/>
      <c r="D13" s="158"/>
      <c r="E13" s="159"/>
      <c r="F13" s="159"/>
      <c r="G13" s="159"/>
      <c r="H13" s="159"/>
      <c r="I13" s="159"/>
      <c r="J13" s="159"/>
      <c r="K13" s="159"/>
      <c r="L13" s="159"/>
      <c r="M13" s="159"/>
      <c r="N13" s="159"/>
      <c r="O13" s="159"/>
    </row>
    <row r="14" spans="1:15" x14ac:dyDescent="0.25">
      <c r="A14" s="149"/>
      <c r="B14" s="149"/>
      <c r="C14" s="149"/>
      <c r="D14" s="149"/>
      <c r="E14" s="149"/>
      <c r="F14" s="149"/>
      <c r="H14" s="149"/>
      <c r="I14" s="149"/>
      <c r="J14" s="149"/>
      <c r="K14" s="149"/>
      <c r="L14" s="149"/>
      <c r="M14" s="149"/>
    </row>
    <row r="15" spans="1:15" ht="16.5" thickBot="1" x14ac:dyDescent="0.3">
      <c r="A15" s="160"/>
      <c r="B15" s="160"/>
      <c r="C15" s="160"/>
    </row>
    <row r="16" spans="1:15" ht="16.5" thickBot="1" x14ac:dyDescent="0.3">
      <c r="A16" s="161" t="s">
        <v>22</v>
      </c>
      <c r="B16" s="162"/>
      <c r="C16" s="162"/>
      <c r="D16" s="163"/>
      <c r="L16" s="164" t="s">
        <v>122</v>
      </c>
      <c r="M16" s="165"/>
      <c r="N16" s="166"/>
      <c r="O16" s="147">
        <f>H38</f>
        <v>45144126</v>
      </c>
    </row>
    <row r="17" spans="1:18" s="96" customFormat="1" ht="54.6" customHeight="1" x14ac:dyDescent="0.25">
      <c r="A17" s="94" t="s">
        <v>0</v>
      </c>
      <c r="B17" s="94" t="s">
        <v>1</v>
      </c>
      <c r="C17" s="94" t="s">
        <v>2</v>
      </c>
      <c r="D17" s="94" t="s">
        <v>3</v>
      </c>
      <c r="E17" s="95" t="s">
        <v>4</v>
      </c>
      <c r="F17" s="95" t="s">
        <v>97</v>
      </c>
      <c r="G17" s="95" t="s">
        <v>39</v>
      </c>
      <c r="H17" s="95" t="s">
        <v>18</v>
      </c>
      <c r="I17" s="95" t="s">
        <v>5</v>
      </c>
      <c r="J17" s="95" t="s">
        <v>40</v>
      </c>
      <c r="K17" s="95" t="s">
        <v>6</v>
      </c>
      <c r="L17" s="95" t="s">
        <v>98</v>
      </c>
      <c r="M17" s="95" t="s">
        <v>42</v>
      </c>
      <c r="N17" s="95" t="s">
        <v>7</v>
      </c>
      <c r="O17" s="95" t="s">
        <v>8</v>
      </c>
    </row>
    <row r="18" spans="1:18" s="96" customFormat="1" ht="39.6" customHeight="1" x14ac:dyDescent="0.25">
      <c r="A18" s="97">
        <v>23709</v>
      </c>
      <c r="B18" s="98" t="s">
        <v>49</v>
      </c>
      <c r="C18" s="99" t="s">
        <v>10</v>
      </c>
      <c r="D18" s="99" t="s">
        <v>11</v>
      </c>
      <c r="E18" s="99">
        <v>7</v>
      </c>
      <c r="F18" s="100" t="s">
        <v>9</v>
      </c>
      <c r="G18" s="101" t="s">
        <v>50</v>
      </c>
      <c r="H18" s="102">
        <v>1082400</v>
      </c>
      <c r="I18" s="100" t="s">
        <v>12</v>
      </c>
      <c r="J18" s="103">
        <v>10</v>
      </c>
      <c r="K18" s="103">
        <v>100</v>
      </c>
      <c r="L18" s="104">
        <v>35</v>
      </c>
      <c r="M18" s="105">
        <v>10824</v>
      </c>
      <c r="N18" s="106">
        <v>44957</v>
      </c>
      <c r="O18" s="107" t="s">
        <v>116</v>
      </c>
    </row>
    <row r="19" spans="1:18" s="96" customFormat="1" ht="36" customHeight="1" x14ac:dyDescent="0.25">
      <c r="A19" s="97">
        <v>23605</v>
      </c>
      <c r="B19" s="98" t="s">
        <v>51</v>
      </c>
      <c r="C19" s="99" t="s">
        <v>10</v>
      </c>
      <c r="D19" s="99" t="s">
        <v>11</v>
      </c>
      <c r="E19" s="99">
        <v>7</v>
      </c>
      <c r="F19" s="100" t="s">
        <v>9</v>
      </c>
      <c r="G19" s="101" t="s">
        <v>47</v>
      </c>
      <c r="H19" s="102">
        <v>2375000</v>
      </c>
      <c r="I19" s="100" t="s">
        <v>48</v>
      </c>
      <c r="J19" s="103">
        <v>11</v>
      </c>
      <c r="K19" s="103">
        <v>215</v>
      </c>
      <c r="L19" s="104">
        <v>35</v>
      </c>
      <c r="M19" s="105">
        <v>11627.906976744185</v>
      </c>
      <c r="N19" s="106">
        <v>44957</v>
      </c>
      <c r="O19" s="107" t="s">
        <v>117</v>
      </c>
    </row>
    <row r="20" spans="1:18" s="96" customFormat="1" ht="36" customHeight="1" x14ac:dyDescent="0.25">
      <c r="A20" s="97">
        <v>23712</v>
      </c>
      <c r="B20" s="98" t="s">
        <v>52</v>
      </c>
      <c r="C20" s="99" t="s">
        <v>53</v>
      </c>
      <c r="D20" s="99" t="s">
        <v>54</v>
      </c>
      <c r="E20" s="99">
        <v>3</v>
      </c>
      <c r="F20" s="100" t="s">
        <v>9</v>
      </c>
      <c r="G20" s="101" t="s">
        <v>55</v>
      </c>
      <c r="H20" s="102">
        <v>1506500</v>
      </c>
      <c r="I20" s="100" t="s">
        <v>56</v>
      </c>
      <c r="J20" s="103">
        <v>10</v>
      </c>
      <c r="K20" s="103">
        <v>69</v>
      </c>
      <c r="L20" s="104">
        <v>35</v>
      </c>
      <c r="M20" s="105">
        <v>21833.333333333332</v>
      </c>
      <c r="N20" s="106">
        <v>44957</v>
      </c>
      <c r="O20" s="107" t="s">
        <v>118</v>
      </c>
    </row>
    <row r="21" spans="1:18" s="96" customFormat="1" ht="36" customHeight="1" x14ac:dyDescent="0.25">
      <c r="A21" s="97">
        <v>23711</v>
      </c>
      <c r="B21" s="98" t="s">
        <v>57</v>
      </c>
      <c r="C21" s="99" t="s">
        <v>58</v>
      </c>
      <c r="D21" s="99" t="s">
        <v>58</v>
      </c>
      <c r="E21" s="99">
        <v>3</v>
      </c>
      <c r="F21" s="100" t="s">
        <v>9</v>
      </c>
      <c r="G21" s="101" t="s">
        <v>59</v>
      </c>
      <c r="H21" s="102">
        <v>2060000</v>
      </c>
      <c r="I21" s="100" t="s">
        <v>48</v>
      </c>
      <c r="J21" s="103">
        <v>11</v>
      </c>
      <c r="K21" s="103">
        <v>71</v>
      </c>
      <c r="L21" s="104">
        <v>35</v>
      </c>
      <c r="M21" s="105">
        <v>29014.084507042255</v>
      </c>
      <c r="N21" s="106">
        <v>44957</v>
      </c>
      <c r="O21" s="107" t="s">
        <v>118</v>
      </c>
    </row>
    <row r="22" spans="1:18" s="96" customFormat="1" ht="36" customHeight="1" x14ac:dyDescent="0.25">
      <c r="A22" s="97">
        <v>23426</v>
      </c>
      <c r="B22" s="98" t="s">
        <v>60</v>
      </c>
      <c r="C22" s="99" t="s">
        <v>61</v>
      </c>
      <c r="D22" s="99" t="s">
        <v>29</v>
      </c>
      <c r="E22" s="99">
        <v>2</v>
      </c>
      <c r="F22" s="100" t="s">
        <v>46</v>
      </c>
      <c r="G22" s="101" t="s">
        <v>47</v>
      </c>
      <c r="H22" s="102">
        <v>8950000</v>
      </c>
      <c r="I22" s="100" t="s">
        <v>48</v>
      </c>
      <c r="J22" s="108">
        <v>84</v>
      </c>
      <c r="K22" s="103">
        <v>304</v>
      </c>
      <c r="L22" s="104">
        <v>35</v>
      </c>
      <c r="M22" s="105">
        <v>29440.78947368421</v>
      </c>
      <c r="N22" s="106">
        <v>44957</v>
      </c>
      <c r="O22" s="107" t="s">
        <v>117</v>
      </c>
    </row>
    <row r="23" spans="1:18" s="96" customFormat="1" ht="36" customHeight="1" x14ac:dyDescent="0.25">
      <c r="A23" s="97">
        <v>23710</v>
      </c>
      <c r="B23" s="98" t="s">
        <v>63</v>
      </c>
      <c r="C23" s="99" t="s">
        <v>64</v>
      </c>
      <c r="D23" s="99" t="s">
        <v>54</v>
      </c>
      <c r="E23" s="99">
        <v>3</v>
      </c>
      <c r="F23" s="100" t="s">
        <v>9</v>
      </c>
      <c r="G23" s="101" t="s">
        <v>65</v>
      </c>
      <c r="H23" s="102">
        <v>1946200</v>
      </c>
      <c r="I23" s="100" t="s">
        <v>56</v>
      </c>
      <c r="J23" s="103">
        <v>10</v>
      </c>
      <c r="K23" s="103">
        <v>59</v>
      </c>
      <c r="L23" s="104">
        <v>35</v>
      </c>
      <c r="M23" s="105">
        <v>32986.4406779661</v>
      </c>
      <c r="N23" s="106">
        <v>44957</v>
      </c>
      <c r="O23" s="107" t="s">
        <v>116</v>
      </c>
      <c r="R23" s="109"/>
    </row>
    <row r="24" spans="1:18" s="96" customFormat="1" ht="36" customHeight="1" x14ac:dyDescent="0.25">
      <c r="A24" s="97">
        <v>23427</v>
      </c>
      <c r="B24" s="98" t="s">
        <v>66</v>
      </c>
      <c r="C24" s="99" t="s">
        <v>10</v>
      </c>
      <c r="D24" s="99" t="s">
        <v>67</v>
      </c>
      <c r="E24" s="99">
        <v>7</v>
      </c>
      <c r="F24" s="100" t="s">
        <v>46</v>
      </c>
      <c r="G24" s="101" t="s">
        <v>47</v>
      </c>
      <c r="H24" s="102">
        <v>6000000</v>
      </c>
      <c r="I24" s="100" t="s">
        <v>48</v>
      </c>
      <c r="J24" s="108">
        <v>35</v>
      </c>
      <c r="K24" s="103">
        <v>136</v>
      </c>
      <c r="L24" s="104">
        <v>35</v>
      </c>
      <c r="M24" s="105">
        <v>44117.647058823532</v>
      </c>
      <c r="N24" s="106">
        <v>44957</v>
      </c>
      <c r="O24" s="107" t="s">
        <v>117</v>
      </c>
    </row>
    <row r="25" spans="1:18" s="96" customFormat="1" ht="36" customHeight="1" x14ac:dyDescent="0.25">
      <c r="A25" s="97">
        <v>23703</v>
      </c>
      <c r="B25" s="98" t="s">
        <v>25</v>
      </c>
      <c r="C25" s="99" t="s">
        <v>10</v>
      </c>
      <c r="D25" s="99" t="s">
        <v>11</v>
      </c>
      <c r="E25" s="99">
        <v>7</v>
      </c>
      <c r="F25" s="100" t="s">
        <v>9</v>
      </c>
      <c r="G25" s="101"/>
      <c r="H25" s="102">
        <v>5500000</v>
      </c>
      <c r="I25" s="100" t="s">
        <v>12</v>
      </c>
      <c r="J25" s="103">
        <v>28</v>
      </c>
      <c r="K25" s="103">
        <v>120</v>
      </c>
      <c r="L25" s="104">
        <v>35</v>
      </c>
      <c r="M25" s="105">
        <v>45833.333333333336</v>
      </c>
      <c r="N25" s="106">
        <v>44957</v>
      </c>
      <c r="O25" s="143" t="s">
        <v>119</v>
      </c>
    </row>
    <row r="26" spans="1:18" s="96" customFormat="1" ht="50.25" customHeight="1" x14ac:dyDescent="0.25">
      <c r="A26" s="97">
        <v>23707</v>
      </c>
      <c r="B26" s="98" t="s">
        <v>35</v>
      </c>
      <c r="C26" s="99" t="s">
        <v>36</v>
      </c>
      <c r="D26" s="99" t="s">
        <v>37</v>
      </c>
      <c r="E26" s="99">
        <v>12</v>
      </c>
      <c r="F26" s="100" t="s">
        <v>46</v>
      </c>
      <c r="G26" s="101" t="s">
        <v>68</v>
      </c>
      <c r="H26" s="102">
        <v>4473951</v>
      </c>
      <c r="I26" s="100" t="s">
        <v>48</v>
      </c>
      <c r="J26" s="103">
        <v>28</v>
      </c>
      <c r="K26" s="103">
        <v>80</v>
      </c>
      <c r="L26" s="104">
        <v>35</v>
      </c>
      <c r="M26" s="105">
        <v>56250</v>
      </c>
      <c r="N26" s="106">
        <v>44957</v>
      </c>
      <c r="O26" s="143" t="s">
        <v>125</v>
      </c>
    </row>
    <row r="27" spans="1:18" s="96" customFormat="1" ht="44.45" customHeight="1" x14ac:dyDescent="0.25">
      <c r="A27" s="97">
        <v>23702</v>
      </c>
      <c r="B27" s="98" t="s">
        <v>69</v>
      </c>
      <c r="C27" s="99" t="s">
        <v>10</v>
      </c>
      <c r="D27" s="99" t="s">
        <v>11</v>
      </c>
      <c r="E27" s="99">
        <v>7</v>
      </c>
      <c r="F27" s="100" t="s">
        <v>9</v>
      </c>
      <c r="G27" s="101"/>
      <c r="H27" s="102">
        <v>3809725</v>
      </c>
      <c r="I27" s="100" t="s">
        <v>12</v>
      </c>
      <c r="J27" s="103">
        <v>23</v>
      </c>
      <c r="K27" s="103">
        <v>60</v>
      </c>
      <c r="L27" s="104">
        <v>35</v>
      </c>
      <c r="M27" s="105">
        <v>63495.416666666664</v>
      </c>
      <c r="N27" s="106">
        <v>44957</v>
      </c>
      <c r="O27" s="143" t="s">
        <v>115</v>
      </c>
    </row>
    <row r="28" spans="1:18" s="96" customFormat="1" ht="43.15" customHeight="1" x14ac:dyDescent="0.25">
      <c r="A28" s="97">
        <v>23418</v>
      </c>
      <c r="B28" s="98" t="s">
        <v>75</v>
      </c>
      <c r="C28" s="99" t="s">
        <v>76</v>
      </c>
      <c r="D28" s="99" t="s">
        <v>77</v>
      </c>
      <c r="E28" s="99">
        <v>6</v>
      </c>
      <c r="F28" s="100" t="s">
        <v>9</v>
      </c>
      <c r="G28" s="101" t="s">
        <v>47</v>
      </c>
      <c r="H28" s="102">
        <v>11000000</v>
      </c>
      <c r="I28" s="100" t="s">
        <v>56</v>
      </c>
      <c r="J28" s="103">
        <v>68</v>
      </c>
      <c r="K28" s="103">
        <v>135</v>
      </c>
      <c r="L28" s="104">
        <v>35</v>
      </c>
      <c r="M28" s="105">
        <v>81481.481481481474</v>
      </c>
      <c r="N28" s="106">
        <v>44957</v>
      </c>
      <c r="O28" s="107" t="s">
        <v>116</v>
      </c>
    </row>
    <row r="29" spans="1:18" s="96" customFormat="1" ht="43.9" customHeight="1" x14ac:dyDescent="0.25">
      <c r="A29" s="97">
        <v>23701</v>
      </c>
      <c r="B29" s="98" t="s">
        <v>24</v>
      </c>
      <c r="C29" s="100" t="s">
        <v>10</v>
      </c>
      <c r="D29" s="99" t="s">
        <v>67</v>
      </c>
      <c r="E29" s="99">
        <v>7</v>
      </c>
      <c r="F29" s="100" t="s">
        <v>9</v>
      </c>
      <c r="G29" s="101"/>
      <c r="H29" s="102">
        <v>4724026</v>
      </c>
      <c r="I29" s="100" t="s">
        <v>12</v>
      </c>
      <c r="J29" s="103">
        <v>23</v>
      </c>
      <c r="K29" s="103">
        <v>60</v>
      </c>
      <c r="L29" s="104">
        <v>35</v>
      </c>
      <c r="M29" s="105">
        <v>96576.566666666666</v>
      </c>
      <c r="N29" s="106">
        <v>44957</v>
      </c>
      <c r="O29" s="107" t="s">
        <v>123</v>
      </c>
    </row>
    <row r="30" spans="1:18" s="96" customFormat="1" ht="42.6" customHeight="1" x14ac:dyDescent="0.25">
      <c r="A30" s="97">
        <v>23700</v>
      </c>
      <c r="B30" s="98" t="s">
        <v>23</v>
      </c>
      <c r="C30" s="99" t="s">
        <v>10</v>
      </c>
      <c r="D30" s="99" t="s">
        <v>11</v>
      </c>
      <c r="E30" s="99">
        <v>7</v>
      </c>
      <c r="F30" s="100" t="s">
        <v>9</v>
      </c>
      <c r="G30" s="101"/>
      <c r="H30" s="102">
        <v>8099669</v>
      </c>
      <c r="I30" s="100" t="s">
        <v>12</v>
      </c>
      <c r="J30" s="103">
        <v>60</v>
      </c>
      <c r="K30" s="103">
        <v>60</v>
      </c>
      <c r="L30" s="104">
        <v>35</v>
      </c>
      <c r="M30" s="105">
        <v>134994.48333333334</v>
      </c>
      <c r="N30" s="106">
        <v>44957</v>
      </c>
      <c r="O30" s="107"/>
    </row>
    <row r="31" spans="1:18" s="96" customFormat="1" ht="36" customHeight="1" x14ac:dyDescent="0.25">
      <c r="A31" s="97">
        <v>23705</v>
      </c>
      <c r="B31" s="98" t="s">
        <v>31</v>
      </c>
      <c r="C31" s="99" t="s">
        <v>10</v>
      </c>
      <c r="D31" s="99" t="s">
        <v>11</v>
      </c>
      <c r="E31" s="99">
        <v>7</v>
      </c>
      <c r="F31" s="100" t="s">
        <v>9</v>
      </c>
      <c r="G31" s="101"/>
      <c r="H31" s="102">
        <v>15000000</v>
      </c>
      <c r="I31" s="100" t="s">
        <v>12</v>
      </c>
      <c r="J31" s="103">
        <v>50</v>
      </c>
      <c r="K31" s="103">
        <v>100</v>
      </c>
      <c r="L31" s="104">
        <v>35</v>
      </c>
      <c r="M31" s="105">
        <v>150000</v>
      </c>
      <c r="N31" s="106">
        <v>44957</v>
      </c>
      <c r="O31" s="107"/>
    </row>
    <row r="32" spans="1:18" s="96" customFormat="1" ht="36" customHeight="1" x14ac:dyDescent="0.25">
      <c r="A32" s="110">
        <v>23717</v>
      </c>
      <c r="B32" s="98" t="s">
        <v>94</v>
      </c>
      <c r="C32" s="99" t="s">
        <v>13</v>
      </c>
      <c r="D32" s="99" t="s">
        <v>14</v>
      </c>
      <c r="E32" s="99">
        <v>11</v>
      </c>
      <c r="F32" s="100" t="s">
        <v>9</v>
      </c>
      <c r="G32" s="111" t="s">
        <v>95</v>
      </c>
      <c r="H32" s="102">
        <v>1500000</v>
      </c>
      <c r="I32" s="100" t="s">
        <v>56</v>
      </c>
      <c r="J32" s="103">
        <v>10</v>
      </c>
      <c r="K32" s="103">
        <v>102</v>
      </c>
      <c r="L32" s="104">
        <v>29</v>
      </c>
      <c r="M32" s="105">
        <v>14705.882352941177</v>
      </c>
      <c r="N32" s="106">
        <v>44957</v>
      </c>
      <c r="O32" s="107"/>
    </row>
    <row r="33" spans="1:15" s="96" customFormat="1" ht="36" customHeight="1" x14ac:dyDescent="0.25">
      <c r="A33" s="97">
        <v>23417</v>
      </c>
      <c r="B33" s="98" t="s">
        <v>29</v>
      </c>
      <c r="C33" s="99" t="s">
        <v>29</v>
      </c>
      <c r="D33" s="99" t="s">
        <v>70</v>
      </c>
      <c r="E33" s="99">
        <v>7</v>
      </c>
      <c r="F33" s="100" t="s">
        <v>46</v>
      </c>
      <c r="G33" s="101" t="s">
        <v>47</v>
      </c>
      <c r="H33" s="102">
        <v>5000000</v>
      </c>
      <c r="I33" s="100" t="s">
        <v>48</v>
      </c>
      <c r="J33" s="103">
        <v>46</v>
      </c>
      <c r="K33" s="103">
        <v>117</v>
      </c>
      <c r="L33" s="104">
        <v>21</v>
      </c>
      <c r="M33" s="105">
        <v>42735.042735042734</v>
      </c>
      <c r="N33" s="106">
        <v>44957</v>
      </c>
      <c r="O33" s="107"/>
    </row>
    <row r="34" spans="1:15" s="96" customFormat="1" ht="36" customHeight="1" x14ac:dyDescent="0.25">
      <c r="A34" s="110">
        <v>23416</v>
      </c>
      <c r="B34" s="98" t="s">
        <v>28</v>
      </c>
      <c r="C34" s="99" t="s">
        <v>84</v>
      </c>
      <c r="D34" s="99" t="s">
        <v>85</v>
      </c>
      <c r="E34" s="99">
        <v>3</v>
      </c>
      <c r="F34" s="100" t="s">
        <v>46</v>
      </c>
      <c r="G34" s="111" t="s">
        <v>47</v>
      </c>
      <c r="H34" s="102">
        <v>9500000</v>
      </c>
      <c r="I34" s="100" t="s">
        <v>48</v>
      </c>
      <c r="J34" s="103">
        <v>50</v>
      </c>
      <c r="K34" s="103">
        <v>96</v>
      </c>
      <c r="L34" s="104">
        <v>21</v>
      </c>
      <c r="M34" s="105">
        <v>98958.33</v>
      </c>
      <c r="N34" s="106">
        <v>44957</v>
      </c>
      <c r="O34" s="107"/>
    </row>
    <row r="35" spans="1:15" s="96" customFormat="1" ht="48" customHeight="1" x14ac:dyDescent="0.25">
      <c r="A35" s="97">
        <v>23405</v>
      </c>
      <c r="B35" s="98" t="s">
        <v>71</v>
      </c>
      <c r="C35" s="99" t="s">
        <v>72</v>
      </c>
      <c r="D35" s="99" t="s">
        <v>73</v>
      </c>
      <c r="E35" s="99">
        <v>11</v>
      </c>
      <c r="F35" s="100" t="s">
        <v>9</v>
      </c>
      <c r="G35" s="101" t="s">
        <v>47</v>
      </c>
      <c r="H35" s="102">
        <v>15000000</v>
      </c>
      <c r="I35" s="100" t="s">
        <v>48</v>
      </c>
      <c r="J35" s="103">
        <v>14</v>
      </c>
      <c r="K35" s="103">
        <v>120</v>
      </c>
      <c r="L35" s="104">
        <v>13</v>
      </c>
      <c r="M35" s="105">
        <v>125000</v>
      </c>
      <c r="N35" s="106">
        <v>44957</v>
      </c>
      <c r="O35" s="107"/>
    </row>
    <row r="36" spans="1:15" s="96" customFormat="1" ht="49.9" customHeight="1" x14ac:dyDescent="0.25">
      <c r="A36" s="97">
        <v>23406</v>
      </c>
      <c r="B36" s="98" t="s">
        <v>30</v>
      </c>
      <c r="C36" s="99" t="s">
        <v>13</v>
      </c>
      <c r="D36" s="99" t="s">
        <v>14</v>
      </c>
      <c r="E36" s="99">
        <v>11</v>
      </c>
      <c r="F36" s="100" t="s">
        <v>9</v>
      </c>
      <c r="G36" s="101" t="s">
        <v>74</v>
      </c>
      <c r="H36" s="102">
        <v>6500000</v>
      </c>
      <c r="I36" s="100" t="s">
        <v>48</v>
      </c>
      <c r="J36" s="103">
        <v>11</v>
      </c>
      <c r="K36" s="103">
        <v>236</v>
      </c>
      <c r="L36" s="104">
        <v>11</v>
      </c>
      <c r="M36" s="105">
        <v>27542.372881355932</v>
      </c>
      <c r="N36" s="106">
        <v>44957</v>
      </c>
      <c r="O36" s="107"/>
    </row>
    <row r="37" spans="1:15" s="96" customFormat="1" ht="32.25" thickBot="1" x14ac:dyDescent="0.3">
      <c r="A37" s="167" t="s">
        <v>15</v>
      </c>
      <c r="B37" s="168"/>
      <c r="C37" s="168"/>
      <c r="D37" s="168"/>
      <c r="E37" s="169"/>
      <c r="F37" s="150"/>
      <c r="G37" s="113"/>
      <c r="H37" s="114">
        <f>SUM(H18:H36)</f>
        <v>114027471</v>
      </c>
      <c r="I37" s="115" t="s">
        <v>79</v>
      </c>
      <c r="J37" s="116">
        <f>SUM(J18:J36)</f>
        <v>582</v>
      </c>
      <c r="K37" s="117"/>
      <c r="L37" s="170"/>
      <c r="M37" s="170"/>
      <c r="N37" s="170"/>
      <c r="O37" s="170"/>
    </row>
    <row r="38" spans="1:15" ht="16.5" thickBot="1" x14ac:dyDescent="0.3">
      <c r="A38" s="151" t="s">
        <v>16</v>
      </c>
      <c r="B38" s="152"/>
      <c r="C38" s="152"/>
      <c r="D38" s="152"/>
      <c r="E38" s="153"/>
      <c r="F38" s="148"/>
      <c r="G38" s="119"/>
      <c r="H38" s="120">
        <f>H18+H19+H20+H21+H22+H23+H24+H25+H28+H29</f>
        <v>45144126</v>
      </c>
      <c r="I38" s="121"/>
      <c r="J38" s="122"/>
      <c r="K38" s="123"/>
      <c r="L38" s="154"/>
      <c r="M38" s="154"/>
      <c r="N38" s="154"/>
      <c r="O38" s="154"/>
    </row>
    <row r="39" spans="1:15" x14ac:dyDescent="0.25">
      <c r="G39" s="129"/>
      <c r="L39" s="130"/>
    </row>
    <row r="40" spans="1:15" ht="15.6" customHeight="1" x14ac:dyDescent="0.25">
      <c r="A40" s="136" t="s">
        <v>126</v>
      </c>
    </row>
    <row r="41" spans="1:15" ht="14.45" customHeight="1" x14ac:dyDescent="0.25"/>
    <row r="42" spans="1:15" ht="16.899999999999999" customHeight="1" x14ac:dyDescent="0.25">
      <c r="A42" s="137" t="s">
        <v>21</v>
      </c>
      <c r="B42" s="137"/>
      <c r="C42" s="137"/>
      <c r="D42" s="137"/>
      <c r="E42" s="137"/>
      <c r="F42" s="137"/>
      <c r="G42" s="138"/>
      <c r="H42" s="137"/>
      <c r="I42" s="137"/>
      <c r="J42" s="137"/>
      <c r="K42" s="137"/>
      <c r="L42" s="137"/>
      <c r="M42" s="137"/>
    </row>
    <row r="43" spans="1:15" ht="15" customHeight="1" x14ac:dyDescent="0.25">
      <c r="A43" s="137" t="s">
        <v>17</v>
      </c>
      <c r="B43" s="137"/>
      <c r="C43" s="137"/>
      <c r="D43" s="137"/>
      <c r="E43" s="137"/>
      <c r="F43" s="137"/>
      <c r="G43" s="138"/>
      <c r="H43" s="137"/>
      <c r="I43" s="137"/>
      <c r="J43" s="137"/>
      <c r="K43" s="137"/>
      <c r="L43" s="137"/>
      <c r="M43" s="137"/>
    </row>
    <row r="44" spans="1:15" ht="14.45" customHeight="1" x14ac:dyDescent="0.25">
      <c r="A44" s="91" t="s">
        <v>99</v>
      </c>
    </row>
    <row r="45" spans="1:15" ht="49.9" customHeight="1" x14ac:dyDescent="0.25"/>
    <row r="46" spans="1:15" ht="15.6" customHeight="1" x14ac:dyDescent="0.25"/>
    <row r="48" spans="1:15" ht="16.899999999999999" customHeight="1" x14ac:dyDescent="0.25"/>
    <row r="49" ht="15.6" customHeight="1" x14ac:dyDescent="0.25"/>
    <row r="50" ht="15.6" customHeight="1" x14ac:dyDescent="0.25"/>
  </sheetData>
  <mergeCells count="9">
    <mergeCell ref="A38:E38"/>
    <mergeCell ref="L38:O38"/>
    <mergeCell ref="A12:O12"/>
    <mergeCell ref="A13:O13"/>
    <mergeCell ref="A15:C15"/>
    <mergeCell ref="A16:D16"/>
    <mergeCell ref="L16:N16"/>
    <mergeCell ref="A37:E37"/>
    <mergeCell ref="L37:O37"/>
  </mergeCells>
  <conditionalFormatting sqref="M18:M36">
    <cfRule type="cellIs" dxfId="2" priority="1" operator="equal">
      <formula>"Yes"</formula>
    </cfRule>
    <cfRule type="cellIs" dxfId="1" priority="2" operator="equal">
      <formula>"No"</formula>
    </cfRule>
  </conditionalFormatting>
  <conditionalFormatting sqref="M26">
    <cfRule type="cellIs" dxfId="0" priority="3" operator="equal">
      <formula>"No"</formula>
    </cfRule>
  </conditionalFormatting>
  <dataValidations count="1">
    <dataValidation allowBlank="1" sqref="M17:M36" xr:uid="{673B5913-BEAE-4E02-BF78-BC85FF2BE4B4}"/>
  </dataValidations>
  <hyperlinks>
    <hyperlink ref="G18" r:id="rId1" display="22274" xr:uid="{D5803CF8-662F-46E6-8A03-B7E2969A122C}"/>
    <hyperlink ref="G23" r:id="rId2" display="22278" xr:uid="{C9B0FDB0-D8AE-4F9B-8E2D-FE45269590FE}"/>
    <hyperlink ref="G21" r:id="rId3" display="22285" xr:uid="{14068F2E-A606-4D04-BFC5-A495C2458A30}"/>
    <hyperlink ref="G20" r:id="rId4" display="22297" xr:uid="{14D75A89-737A-413C-8218-1C9949A7AFE4}"/>
  </hyperlinks>
  <pageMargins left="0.25" right="0.25" top="0.75" bottom="0.75" header="0.3" footer="0.3"/>
  <pageSetup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0:O50"/>
  <sheetViews>
    <sheetView topLeftCell="A30" zoomScaleNormal="100" workbookViewId="0">
      <selection activeCell="I40" sqref="I40"/>
    </sheetView>
  </sheetViews>
  <sheetFormatPr defaultRowHeight="15" x14ac:dyDescent="0.25"/>
  <cols>
    <col min="1" max="1" width="9" bestFit="1" customWidth="1"/>
    <col min="2" max="2" width="10.140625" customWidth="1"/>
    <col min="3" max="4" width="9.7109375" customWidth="1"/>
    <col min="5" max="5" width="6" customWidth="1"/>
    <col min="6" max="6" width="6.85546875" customWidth="1"/>
    <col min="7" max="7" width="8.7109375" customWidth="1"/>
    <col min="8" max="8" width="13.5703125" customWidth="1"/>
    <col min="9" max="9" width="9.42578125" customWidth="1"/>
    <col min="10" max="10" width="5.85546875" customWidth="1"/>
    <col min="11" max="11" width="6.85546875" customWidth="1"/>
    <col min="12" max="12" width="5.5703125" customWidth="1"/>
    <col min="13" max="13" width="8.7109375" customWidth="1"/>
    <col min="14" max="14" width="9.7109375" customWidth="1"/>
    <col min="15" max="15" width="31.7109375" customWidth="1"/>
  </cols>
  <sheetData>
    <row r="10" spans="1:15" x14ac:dyDescent="0.25">
      <c r="A10" s="39"/>
      <c r="B10" s="39"/>
      <c r="C10" s="39"/>
      <c r="D10" s="39"/>
      <c r="E10" s="39"/>
      <c r="F10" s="39"/>
      <c r="G10" s="39"/>
      <c r="H10" s="39"/>
      <c r="I10" s="39"/>
      <c r="J10" s="39"/>
      <c r="K10" s="39"/>
      <c r="L10" s="39"/>
      <c r="M10" s="39"/>
      <c r="N10" s="39"/>
      <c r="O10" s="39"/>
    </row>
    <row r="11" spans="1:15" ht="15.6" customHeight="1" x14ac:dyDescent="0.25">
      <c r="A11" s="1"/>
      <c r="B11" s="1"/>
      <c r="C11" s="1"/>
      <c r="D11" s="1"/>
      <c r="E11" s="3" t="s">
        <v>90</v>
      </c>
      <c r="F11" s="1"/>
      <c r="G11" s="1"/>
      <c r="H11" s="1"/>
      <c r="I11" s="1"/>
      <c r="J11" s="1"/>
      <c r="K11" s="1"/>
      <c r="L11" s="2"/>
      <c r="M11" s="2"/>
      <c r="N11" s="2"/>
      <c r="O11" s="2"/>
    </row>
    <row r="12" spans="1:15" ht="81" customHeight="1" x14ac:dyDescent="0.25">
      <c r="A12" s="220" t="s">
        <v>20</v>
      </c>
      <c r="B12" s="220"/>
      <c r="C12" s="220"/>
      <c r="D12" s="220"/>
      <c r="E12" s="220"/>
      <c r="F12" s="220"/>
      <c r="G12" s="220"/>
      <c r="H12" s="220"/>
      <c r="I12" s="220"/>
      <c r="J12" s="220"/>
      <c r="K12" s="220"/>
      <c r="L12" s="220"/>
      <c r="M12" s="221"/>
      <c r="N12" s="221"/>
      <c r="O12" s="221"/>
    </row>
    <row r="13" spans="1:15" x14ac:dyDescent="0.25">
      <c r="A13" s="222" t="s">
        <v>88</v>
      </c>
      <c r="B13" s="223"/>
      <c r="C13" s="223"/>
      <c r="D13" s="223"/>
      <c r="E13" s="224"/>
      <c r="F13" s="224"/>
      <c r="G13" s="224"/>
      <c r="H13" s="224"/>
      <c r="I13" s="224"/>
      <c r="J13" s="224"/>
      <c r="K13" s="224"/>
      <c r="L13" s="224"/>
      <c r="M13" s="224"/>
      <c r="N13" s="224"/>
      <c r="O13" s="224"/>
    </row>
    <row r="14" spans="1:15" ht="15.75" x14ac:dyDescent="0.25">
      <c r="A14" s="40"/>
      <c r="B14" s="4"/>
      <c r="C14" s="4"/>
      <c r="D14" s="4"/>
      <c r="E14" s="4"/>
      <c r="F14" s="4"/>
      <c r="G14" s="4"/>
      <c r="H14" s="4"/>
      <c r="I14" s="4"/>
      <c r="J14" s="4"/>
      <c r="K14" s="4"/>
      <c r="L14" s="4"/>
      <c r="M14" s="4"/>
    </row>
    <row r="15" spans="1:15" ht="16.5" thickBot="1" x14ac:dyDescent="0.3">
      <c r="A15" s="160"/>
      <c r="B15" s="160"/>
      <c r="C15" s="160"/>
    </row>
    <row r="16" spans="1:15" s="5" customFormat="1" ht="13.5" thickBot="1" x14ac:dyDescent="0.25">
      <c r="A16" s="208" t="s">
        <v>22</v>
      </c>
      <c r="B16" s="209"/>
      <c r="C16" s="209"/>
      <c r="D16" s="210"/>
      <c r="L16" s="211" t="s">
        <v>78</v>
      </c>
      <c r="M16" s="212"/>
      <c r="N16" s="213"/>
      <c r="O16" s="6">
        <v>51708757</v>
      </c>
    </row>
    <row r="17" spans="1:15" s="5" customFormat="1" ht="60.6" customHeight="1" x14ac:dyDescent="0.2">
      <c r="A17" s="17" t="s">
        <v>0</v>
      </c>
      <c r="B17" s="17" t="s">
        <v>1</v>
      </c>
      <c r="C17" s="17" t="s">
        <v>2</v>
      </c>
      <c r="D17" s="17" t="s">
        <v>3</v>
      </c>
      <c r="E17" s="41" t="s">
        <v>4</v>
      </c>
      <c r="F17" s="41" t="s">
        <v>89</v>
      </c>
      <c r="G17" s="41" t="s">
        <v>39</v>
      </c>
      <c r="H17" s="41" t="s">
        <v>18</v>
      </c>
      <c r="I17" s="41" t="s">
        <v>5</v>
      </c>
      <c r="J17" s="41" t="s">
        <v>40</v>
      </c>
      <c r="K17" s="41" t="s">
        <v>6</v>
      </c>
      <c r="L17" s="41" t="s">
        <v>41</v>
      </c>
      <c r="M17" s="41" t="s">
        <v>42</v>
      </c>
      <c r="N17" s="41" t="s">
        <v>7</v>
      </c>
      <c r="O17" s="41" t="s">
        <v>8</v>
      </c>
    </row>
    <row r="18" spans="1:15" s="5" customFormat="1" ht="32.450000000000003" customHeight="1" x14ac:dyDescent="0.2">
      <c r="A18" s="74">
        <v>23408</v>
      </c>
      <c r="B18" s="73" t="s">
        <v>43</v>
      </c>
      <c r="C18" s="42" t="s">
        <v>44</v>
      </c>
      <c r="D18" s="42" t="s">
        <v>45</v>
      </c>
      <c r="E18" s="42">
        <v>8</v>
      </c>
      <c r="F18" s="43" t="s">
        <v>46</v>
      </c>
      <c r="G18" s="44" t="s">
        <v>47</v>
      </c>
      <c r="H18" s="45">
        <v>1335000</v>
      </c>
      <c r="I18" s="43" t="s">
        <v>48</v>
      </c>
      <c r="J18" s="46">
        <v>12</v>
      </c>
      <c r="K18" s="46">
        <v>140</v>
      </c>
      <c r="L18" s="47">
        <v>35</v>
      </c>
      <c r="M18" s="48">
        <v>9535.7142857142862</v>
      </c>
      <c r="N18" s="7">
        <v>44957</v>
      </c>
      <c r="O18" s="49"/>
    </row>
    <row r="19" spans="1:15" s="5" customFormat="1" ht="39.6" customHeight="1" x14ac:dyDescent="0.2">
      <c r="A19" s="74">
        <v>23709</v>
      </c>
      <c r="B19" s="73" t="s">
        <v>49</v>
      </c>
      <c r="C19" s="42" t="s">
        <v>10</v>
      </c>
      <c r="D19" s="42" t="s">
        <v>11</v>
      </c>
      <c r="E19" s="42">
        <v>7</v>
      </c>
      <c r="F19" s="43" t="s">
        <v>9</v>
      </c>
      <c r="G19" s="44" t="s">
        <v>50</v>
      </c>
      <c r="H19" s="45">
        <v>1082400</v>
      </c>
      <c r="I19" s="43" t="s">
        <v>12</v>
      </c>
      <c r="J19" s="46">
        <v>10</v>
      </c>
      <c r="K19" s="46">
        <v>100</v>
      </c>
      <c r="L19" s="47">
        <v>35</v>
      </c>
      <c r="M19" s="48">
        <v>10824</v>
      </c>
      <c r="N19" s="7">
        <v>44957</v>
      </c>
      <c r="O19" s="49"/>
    </row>
    <row r="20" spans="1:15" s="5" customFormat="1" ht="36" customHeight="1" x14ac:dyDescent="0.2">
      <c r="A20" s="74">
        <v>23605</v>
      </c>
      <c r="B20" s="73" t="s">
        <v>51</v>
      </c>
      <c r="C20" s="42" t="s">
        <v>10</v>
      </c>
      <c r="D20" s="42" t="s">
        <v>11</v>
      </c>
      <c r="E20" s="42">
        <v>7</v>
      </c>
      <c r="F20" s="43" t="s">
        <v>9</v>
      </c>
      <c r="G20" s="44" t="s">
        <v>47</v>
      </c>
      <c r="H20" s="45">
        <v>2500000</v>
      </c>
      <c r="I20" s="43" t="s">
        <v>48</v>
      </c>
      <c r="J20" s="46">
        <v>10</v>
      </c>
      <c r="K20" s="46">
        <v>215</v>
      </c>
      <c r="L20" s="47">
        <v>35</v>
      </c>
      <c r="M20" s="48">
        <v>11627.906976744185</v>
      </c>
      <c r="N20" s="7">
        <v>44957</v>
      </c>
      <c r="O20" s="49"/>
    </row>
    <row r="21" spans="1:15" s="5" customFormat="1" ht="36" customHeight="1" x14ac:dyDescent="0.2">
      <c r="A21" s="74">
        <v>23712</v>
      </c>
      <c r="B21" s="73" t="s">
        <v>52</v>
      </c>
      <c r="C21" s="42" t="s">
        <v>53</v>
      </c>
      <c r="D21" s="42" t="s">
        <v>54</v>
      </c>
      <c r="E21" s="42">
        <v>3</v>
      </c>
      <c r="F21" s="43" t="s">
        <v>9</v>
      </c>
      <c r="G21" s="44" t="s">
        <v>55</v>
      </c>
      <c r="H21" s="45">
        <v>1506500</v>
      </c>
      <c r="I21" s="43" t="s">
        <v>56</v>
      </c>
      <c r="J21" s="46">
        <v>10</v>
      </c>
      <c r="K21" s="46">
        <v>69</v>
      </c>
      <c r="L21" s="47">
        <v>35</v>
      </c>
      <c r="M21" s="48">
        <v>21833.333333333332</v>
      </c>
      <c r="N21" s="7">
        <v>44957</v>
      </c>
      <c r="O21" s="49"/>
    </row>
    <row r="22" spans="1:15" s="5" customFormat="1" ht="36" customHeight="1" x14ac:dyDescent="0.2">
      <c r="A22" s="74">
        <v>23711</v>
      </c>
      <c r="B22" s="73" t="s">
        <v>57</v>
      </c>
      <c r="C22" s="42" t="s">
        <v>58</v>
      </c>
      <c r="D22" s="42" t="s">
        <v>58</v>
      </c>
      <c r="E22" s="42">
        <v>3</v>
      </c>
      <c r="F22" s="43" t="s">
        <v>9</v>
      </c>
      <c r="G22" s="44" t="s">
        <v>59</v>
      </c>
      <c r="H22" s="45">
        <v>2060000</v>
      </c>
      <c r="I22" s="43" t="s">
        <v>48</v>
      </c>
      <c r="J22" s="46">
        <v>10</v>
      </c>
      <c r="K22" s="46">
        <v>71</v>
      </c>
      <c r="L22" s="47">
        <v>35</v>
      </c>
      <c r="M22" s="48">
        <v>29014.084507042255</v>
      </c>
      <c r="N22" s="7">
        <v>44957</v>
      </c>
      <c r="O22" s="49"/>
    </row>
    <row r="23" spans="1:15" s="5" customFormat="1" ht="36" customHeight="1" x14ac:dyDescent="0.2">
      <c r="A23" s="74">
        <v>23426</v>
      </c>
      <c r="B23" s="73" t="s">
        <v>60</v>
      </c>
      <c r="C23" s="42" t="s">
        <v>61</v>
      </c>
      <c r="D23" s="42" t="s">
        <v>29</v>
      </c>
      <c r="E23" s="42">
        <v>2</v>
      </c>
      <c r="F23" s="43" t="s">
        <v>46</v>
      </c>
      <c r="G23" s="44" t="s">
        <v>47</v>
      </c>
      <c r="H23" s="45">
        <v>8950000</v>
      </c>
      <c r="I23" s="43" t="s">
        <v>48</v>
      </c>
      <c r="J23" s="46">
        <v>172</v>
      </c>
      <c r="K23" s="46">
        <v>304</v>
      </c>
      <c r="L23" s="47">
        <v>35</v>
      </c>
      <c r="M23" s="48">
        <v>29440.78947368421</v>
      </c>
      <c r="N23" s="7">
        <v>44957</v>
      </c>
      <c r="O23" s="49"/>
    </row>
    <row r="24" spans="1:15" s="5" customFormat="1" ht="36" customHeight="1" x14ac:dyDescent="0.2">
      <c r="A24" s="74">
        <v>23706</v>
      </c>
      <c r="B24" s="73" t="s">
        <v>32</v>
      </c>
      <c r="C24" s="42" t="s">
        <v>33</v>
      </c>
      <c r="D24" s="42" t="s">
        <v>34</v>
      </c>
      <c r="E24" s="42">
        <v>11</v>
      </c>
      <c r="F24" s="43" t="s">
        <v>9</v>
      </c>
      <c r="G24" s="44" t="s">
        <v>62</v>
      </c>
      <c r="H24" s="45">
        <v>3740000</v>
      </c>
      <c r="I24" s="43" t="s">
        <v>48</v>
      </c>
      <c r="J24" s="46">
        <v>20</v>
      </c>
      <c r="K24" s="46">
        <v>120</v>
      </c>
      <c r="L24" s="47">
        <v>35</v>
      </c>
      <c r="M24" s="48">
        <v>31166.666666666668</v>
      </c>
      <c r="N24" s="7">
        <v>44957</v>
      </c>
      <c r="O24" s="49"/>
    </row>
    <row r="25" spans="1:15" s="5" customFormat="1" ht="36" customHeight="1" x14ac:dyDescent="0.2">
      <c r="A25" s="74">
        <v>23710</v>
      </c>
      <c r="B25" s="73" t="s">
        <v>63</v>
      </c>
      <c r="C25" s="42" t="s">
        <v>64</v>
      </c>
      <c r="D25" s="42" t="s">
        <v>54</v>
      </c>
      <c r="E25" s="42">
        <v>3</v>
      </c>
      <c r="F25" s="43" t="s">
        <v>9</v>
      </c>
      <c r="G25" s="44" t="s">
        <v>65</v>
      </c>
      <c r="H25" s="45">
        <v>1946200</v>
      </c>
      <c r="I25" s="43" t="s">
        <v>56</v>
      </c>
      <c r="J25" s="46">
        <v>10</v>
      </c>
      <c r="K25" s="46">
        <v>59</v>
      </c>
      <c r="L25" s="47">
        <v>35</v>
      </c>
      <c r="M25" s="48">
        <v>32986.4406779661</v>
      </c>
      <c r="N25" s="7">
        <v>44957</v>
      </c>
      <c r="O25" s="49"/>
    </row>
    <row r="26" spans="1:15" s="5" customFormat="1" ht="36" customHeight="1" x14ac:dyDescent="0.2">
      <c r="A26" s="74">
        <v>23427</v>
      </c>
      <c r="B26" s="73" t="s">
        <v>66</v>
      </c>
      <c r="C26" s="42" t="s">
        <v>10</v>
      </c>
      <c r="D26" s="42" t="s">
        <v>67</v>
      </c>
      <c r="E26" s="42">
        <v>7</v>
      </c>
      <c r="F26" s="43" t="s">
        <v>46</v>
      </c>
      <c r="G26" s="44" t="s">
        <v>47</v>
      </c>
      <c r="H26" s="45">
        <v>6000000</v>
      </c>
      <c r="I26" s="43" t="s">
        <v>48</v>
      </c>
      <c r="J26" s="46">
        <v>42</v>
      </c>
      <c r="K26" s="46">
        <v>136</v>
      </c>
      <c r="L26" s="47">
        <v>35</v>
      </c>
      <c r="M26" s="48">
        <v>44117.647058823532</v>
      </c>
      <c r="N26" s="7">
        <v>44957</v>
      </c>
      <c r="O26" s="49"/>
    </row>
    <row r="27" spans="1:15" s="5" customFormat="1" ht="36" customHeight="1" x14ac:dyDescent="0.2">
      <c r="A27" s="74">
        <v>23703</v>
      </c>
      <c r="B27" s="73" t="s">
        <v>25</v>
      </c>
      <c r="C27" s="42" t="s">
        <v>10</v>
      </c>
      <c r="D27" s="42" t="s">
        <v>11</v>
      </c>
      <c r="E27" s="42">
        <v>7</v>
      </c>
      <c r="F27" s="43" t="s">
        <v>9</v>
      </c>
      <c r="G27" s="44"/>
      <c r="H27" s="45">
        <v>5500000</v>
      </c>
      <c r="I27" s="43" t="s">
        <v>12</v>
      </c>
      <c r="J27" s="46">
        <v>28</v>
      </c>
      <c r="K27" s="46">
        <v>120</v>
      </c>
      <c r="L27" s="47">
        <v>35</v>
      </c>
      <c r="M27" s="48">
        <v>45833.333333333336</v>
      </c>
      <c r="N27" s="7">
        <v>44957</v>
      </c>
      <c r="O27" s="49"/>
    </row>
    <row r="28" spans="1:15" s="5" customFormat="1" ht="36" customHeight="1" x14ac:dyDescent="0.2">
      <c r="A28" s="74">
        <v>23707</v>
      </c>
      <c r="B28" s="73" t="s">
        <v>35</v>
      </c>
      <c r="C28" s="42" t="s">
        <v>36</v>
      </c>
      <c r="D28" s="42" t="s">
        <v>37</v>
      </c>
      <c r="E28" s="42">
        <v>12</v>
      </c>
      <c r="F28" s="43" t="s">
        <v>46</v>
      </c>
      <c r="G28" s="44" t="s">
        <v>68</v>
      </c>
      <c r="H28" s="45">
        <v>4500000</v>
      </c>
      <c r="I28" s="43" t="s">
        <v>48</v>
      </c>
      <c r="J28" s="46">
        <v>22</v>
      </c>
      <c r="K28" s="46">
        <v>80</v>
      </c>
      <c r="L28" s="47">
        <v>35</v>
      </c>
      <c r="M28" s="48">
        <v>56250</v>
      </c>
      <c r="N28" s="7">
        <v>44957</v>
      </c>
      <c r="O28" s="49"/>
    </row>
    <row r="29" spans="1:15" s="5" customFormat="1" ht="36" customHeight="1" x14ac:dyDescent="0.2">
      <c r="A29" s="74">
        <v>23702</v>
      </c>
      <c r="B29" s="73" t="s">
        <v>69</v>
      </c>
      <c r="C29" s="42" t="s">
        <v>10</v>
      </c>
      <c r="D29" s="42" t="s">
        <v>11</v>
      </c>
      <c r="E29" s="42">
        <v>7</v>
      </c>
      <c r="F29" s="43" t="s">
        <v>9</v>
      </c>
      <c r="G29" s="44"/>
      <c r="H29" s="45">
        <v>3809725</v>
      </c>
      <c r="I29" s="43" t="s">
        <v>12</v>
      </c>
      <c r="J29" s="46">
        <v>23</v>
      </c>
      <c r="K29" s="46">
        <v>60</v>
      </c>
      <c r="L29" s="47">
        <v>35</v>
      </c>
      <c r="M29" s="48">
        <v>63495.416666666664</v>
      </c>
      <c r="N29" s="7">
        <v>44957</v>
      </c>
      <c r="O29" s="49"/>
    </row>
    <row r="30" spans="1:15" s="5" customFormat="1" ht="36" customHeight="1" x14ac:dyDescent="0.2">
      <c r="A30" s="74">
        <v>23701</v>
      </c>
      <c r="B30" s="73" t="s">
        <v>24</v>
      </c>
      <c r="C30" s="43" t="s">
        <v>10</v>
      </c>
      <c r="D30" s="42" t="s">
        <v>67</v>
      </c>
      <c r="E30" s="42">
        <v>7</v>
      </c>
      <c r="F30" s="43" t="s">
        <v>9</v>
      </c>
      <c r="G30" s="44"/>
      <c r="H30" s="45">
        <v>5794594</v>
      </c>
      <c r="I30" s="43" t="s">
        <v>12</v>
      </c>
      <c r="J30" s="46">
        <v>23</v>
      </c>
      <c r="K30" s="46">
        <v>60</v>
      </c>
      <c r="L30" s="47">
        <v>35</v>
      </c>
      <c r="M30" s="48">
        <v>96576.566666666666</v>
      </c>
      <c r="N30" s="7">
        <v>44957</v>
      </c>
      <c r="O30" s="49"/>
    </row>
    <row r="31" spans="1:15" s="5" customFormat="1" ht="55.15" customHeight="1" x14ac:dyDescent="0.2">
      <c r="A31" s="74">
        <v>23700</v>
      </c>
      <c r="B31" s="73" t="s">
        <v>23</v>
      </c>
      <c r="C31" s="42" t="s">
        <v>10</v>
      </c>
      <c r="D31" s="42" t="s">
        <v>11</v>
      </c>
      <c r="E31" s="42">
        <v>7</v>
      </c>
      <c r="F31" s="43" t="s">
        <v>9</v>
      </c>
      <c r="G31" s="44"/>
      <c r="H31" s="45">
        <v>8099669</v>
      </c>
      <c r="I31" s="43" t="s">
        <v>12</v>
      </c>
      <c r="J31" s="46">
        <v>60</v>
      </c>
      <c r="K31" s="46">
        <v>60</v>
      </c>
      <c r="L31" s="47">
        <v>35</v>
      </c>
      <c r="M31" s="48">
        <v>134994.48333333334</v>
      </c>
      <c r="N31" s="7">
        <v>44957</v>
      </c>
      <c r="O31" s="49"/>
    </row>
    <row r="32" spans="1:15" s="5" customFormat="1" ht="36" customHeight="1" x14ac:dyDescent="0.2">
      <c r="A32" s="74">
        <v>23705</v>
      </c>
      <c r="B32" s="73" t="s">
        <v>31</v>
      </c>
      <c r="C32" s="42" t="s">
        <v>10</v>
      </c>
      <c r="D32" s="42" t="s">
        <v>11</v>
      </c>
      <c r="E32" s="42">
        <v>7</v>
      </c>
      <c r="F32" s="43" t="s">
        <v>9</v>
      </c>
      <c r="G32" s="44"/>
      <c r="H32" s="45">
        <v>15000000</v>
      </c>
      <c r="I32" s="43" t="s">
        <v>12</v>
      </c>
      <c r="J32" s="46">
        <v>50</v>
      </c>
      <c r="K32" s="46">
        <v>100</v>
      </c>
      <c r="L32" s="47">
        <v>35</v>
      </c>
      <c r="M32" s="48">
        <v>150000</v>
      </c>
      <c r="N32" s="7">
        <v>44957</v>
      </c>
      <c r="O32" s="49"/>
    </row>
    <row r="33" spans="1:15" s="5" customFormat="1" ht="36" customHeight="1" x14ac:dyDescent="0.2">
      <c r="A33" s="74">
        <v>23417</v>
      </c>
      <c r="B33" s="73" t="s">
        <v>29</v>
      </c>
      <c r="C33" s="42" t="s">
        <v>29</v>
      </c>
      <c r="D33" s="42" t="s">
        <v>70</v>
      </c>
      <c r="E33" s="42">
        <v>7</v>
      </c>
      <c r="F33" s="43" t="s">
        <v>46</v>
      </c>
      <c r="G33" s="44" t="s">
        <v>47</v>
      </c>
      <c r="H33" s="45">
        <v>5000000</v>
      </c>
      <c r="I33" s="43" t="s">
        <v>48</v>
      </c>
      <c r="J33" s="46">
        <v>46</v>
      </c>
      <c r="K33" s="46">
        <v>117</v>
      </c>
      <c r="L33" s="47">
        <v>21</v>
      </c>
      <c r="M33" s="48">
        <v>42735.042735042734</v>
      </c>
      <c r="N33" s="7">
        <v>44957</v>
      </c>
      <c r="O33" s="49"/>
    </row>
    <row r="34" spans="1:15" s="5" customFormat="1" ht="36" customHeight="1" x14ac:dyDescent="0.2">
      <c r="A34" s="74">
        <v>23405</v>
      </c>
      <c r="B34" s="73" t="s">
        <v>71</v>
      </c>
      <c r="C34" s="42" t="s">
        <v>72</v>
      </c>
      <c r="D34" s="42" t="s">
        <v>73</v>
      </c>
      <c r="E34" s="42">
        <v>11</v>
      </c>
      <c r="F34" s="43" t="s">
        <v>9</v>
      </c>
      <c r="G34" s="44" t="s">
        <v>47</v>
      </c>
      <c r="H34" s="45">
        <v>15000000</v>
      </c>
      <c r="I34" s="43" t="s">
        <v>48</v>
      </c>
      <c r="J34" s="46">
        <v>14</v>
      </c>
      <c r="K34" s="46">
        <v>120</v>
      </c>
      <c r="L34" s="47">
        <v>13</v>
      </c>
      <c r="M34" s="48">
        <v>125000</v>
      </c>
      <c r="N34" s="7">
        <v>44957</v>
      </c>
      <c r="O34" s="49"/>
    </row>
    <row r="35" spans="1:15" s="5" customFormat="1" ht="36" customHeight="1" x14ac:dyDescent="0.2">
      <c r="A35" s="74">
        <v>23406</v>
      </c>
      <c r="B35" s="73" t="s">
        <v>30</v>
      </c>
      <c r="C35" s="42" t="s">
        <v>13</v>
      </c>
      <c r="D35" s="42" t="s">
        <v>14</v>
      </c>
      <c r="E35" s="42">
        <v>11</v>
      </c>
      <c r="F35" s="43" t="s">
        <v>9</v>
      </c>
      <c r="G35" s="44" t="s">
        <v>74</v>
      </c>
      <c r="H35" s="45">
        <v>6500000</v>
      </c>
      <c r="I35" s="43" t="s">
        <v>48</v>
      </c>
      <c r="J35" s="46">
        <v>11</v>
      </c>
      <c r="K35" s="46">
        <v>236</v>
      </c>
      <c r="L35" s="47">
        <v>11</v>
      </c>
      <c r="M35" s="48">
        <v>27542.372881355932</v>
      </c>
      <c r="N35" s="7">
        <v>44957</v>
      </c>
      <c r="O35" s="49"/>
    </row>
    <row r="36" spans="1:15" s="5" customFormat="1" ht="49.9" customHeight="1" x14ac:dyDescent="0.2">
      <c r="A36" s="74">
        <v>23418</v>
      </c>
      <c r="B36" s="73" t="s">
        <v>75</v>
      </c>
      <c r="C36" s="42" t="s">
        <v>76</v>
      </c>
      <c r="D36" s="42" t="s">
        <v>77</v>
      </c>
      <c r="E36" s="42">
        <v>6</v>
      </c>
      <c r="F36" s="43" t="s">
        <v>9</v>
      </c>
      <c r="G36" s="44" t="s">
        <v>47</v>
      </c>
      <c r="H36" s="45">
        <v>11000000</v>
      </c>
      <c r="I36" s="43" t="s">
        <v>56</v>
      </c>
      <c r="J36" s="46">
        <v>68</v>
      </c>
      <c r="K36" s="46">
        <v>135</v>
      </c>
      <c r="L36" s="47">
        <v>11</v>
      </c>
      <c r="M36" s="48">
        <v>81481.481481481474</v>
      </c>
      <c r="N36" s="7">
        <v>44957</v>
      </c>
      <c r="O36" s="49"/>
    </row>
    <row r="37" spans="1:15" s="5" customFormat="1" ht="39" thickBot="1" x14ac:dyDescent="0.25">
      <c r="A37" s="216" t="s">
        <v>15</v>
      </c>
      <c r="B37" s="217"/>
      <c r="C37" s="217"/>
      <c r="D37" s="217"/>
      <c r="E37" s="218"/>
      <c r="F37" s="50"/>
      <c r="G37" s="51"/>
      <c r="H37" s="52">
        <f>SUM(H18:H36)</f>
        <v>109324088</v>
      </c>
      <c r="I37" s="53" t="s">
        <v>79</v>
      </c>
      <c r="J37" s="54">
        <f>SUM(J18:J36)</f>
        <v>641</v>
      </c>
      <c r="K37" s="55"/>
      <c r="L37" s="219"/>
      <c r="M37" s="219"/>
      <c r="N37" s="219"/>
      <c r="O37" s="219"/>
    </row>
    <row r="38" spans="1:15" s="5" customFormat="1" ht="13.5" thickBot="1" x14ac:dyDescent="0.25">
      <c r="A38" s="188" t="s">
        <v>16</v>
      </c>
      <c r="B38" s="189"/>
      <c r="C38" s="189"/>
      <c r="D38" s="189"/>
      <c r="E38" s="190"/>
      <c r="F38" s="36"/>
      <c r="G38" s="36"/>
      <c r="H38" s="8">
        <f>SUM(G18:G18)</f>
        <v>0</v>
      </c>
      <c r="I38" s="9"/>
      <c r="J38" s="10"/>
      <c r="K38" s="11"/>
      <c r="L38" s="191"/>
      <c r="M38" s="191"/>
      <c r="N38" s="191"/>
      <c r="O38" s="191"/>
    </row>
    <row r="39" spans="1:15" s="5" customFormat="1" ht="13.5" thickBot="1" x14ac:dyDescent="0.25">
      <c r="A39" s="188" t="s">
        <v>19</v>
      </c>
      <c r="B39" s="189"/>
      <c r="C39" s="189"/>
      <c r="D39" s="189"/>
      <c r="E39" s="190"/>
      <c r="F39" s="36"/>
      <c r="G39" s="12"/>
      <c r="H39" s="13">
        <v>51708757</v>
      </c>
      <c r="I39" s="14"/>
      <c r="J39" s="15"/>
      <c r="K39" s="38"/>
      <c r="L39" s="38"/>
      <c r="M39" s="38"/>
      <c r="N39" s="38"/>
      <c r="O39" s="38"/>
    </row>
    <row r="40" spans="1:15" s="5" customFormat="1" ht="12.75" x14ac:dyDescent="0.2">
      <c r="G40" s="56"/>
      <c r="L40" s="16"/>
    </row>
    <row r="41" spans="1:15" s="5" customFormat="1" ht="12.75" x14ac:dyDescent="0.2">
      <c r="A41" s="192" t="s">
        <v>87</v>
      </c>
      <c r="B41" s="192"/>
      <c r="C41" s="192"/>
      <c r="D41" s="192"/>
      <c r="E41" s="192"/>
      <c r="F41" s="192"/>
      <c r="G41" s="192"/>
      <c r="H41" s="192"/>
      <c r="I41" s="192"/>
      <c r="J41" s="192"/>
      <c r="K41" s="192"/>
      <c r="L41" s="192"/>
      <c r="M41" s="192"/>
      <c r="N41" s="192"/>
    </row>
    <row r="42" spans="1:15" s="5" customFormat="1" ht="31.9" customHeight="1" thickBot="1" x14ac:dyDescent="0.25">
      <c r="A42" s="17" t="s">
        <v>38</v>
      </c>
      <c r="B42" s="17" t="s">
        <v>1</v>
      </c>
      <c r="C42" s="17" t="s">
        <v>2</v>
      </c>
      <c r="D42" s="17" t="s">
        <v>3</v>
      </c>
      <c r="E42" s="225" t="s">
        <v>8</v>
      </c>
      <c r="F42" s="226"/>
      <c r="G42" s="227"/>
      <c r="H42" s="17"/>
    </row>
    <row r="43" spans="1:15" s="5" customFormat="1" ht="64.150000000000006" customHeight="1" thickBot="1" x14ac:dyDescent="0.3">
      <c r="A43">
        <v>23416</v>
      </c>
      <c r="B43" s="18" t="s">
        <v>28</v>
      </c>
      <c r="C43" s="18" t="s">
        <v>84</v>
      </c>
      <c r="D43" s="18" t="s">
        <v>85</v>
      </c>
      <c r="E43" s="214" t="s">
        <v>86</v>
      </c>
      <c r="F43" s="215"/>
      <c r="G43" s="215"/>
      <c r="H43" s="215"/>
    </row>
    <row r="44" spans="1:15" s="5" customFormat="1" ht="22.9" customHeight="1" x14ac:dyDescent="0.25">
      <c r="A44">
        <v>23704</v>
      </c>
      <c r="B44" s="20" t="s">
        <v>80</v>
      </c>
      <c r="C44" s="20" t="s">
        <v>26</v>
      </c>
      <c r="D44" s="20" t="s">
        <v>27</v>
      </c>
      <c r="E44" s="196" t="s">
        <v>81</v>
      </c>
      <c r="F44" s="197"/>
      <c r="G44" s="197"/>
      <c r="H44" s="197"/>
    </row>
    <row r="45" spans="1:15" s="5" customFormat="1" ht="25.9" customHeight="1" x14ac:dyDescent="0.25">
      <c r="A45">
        <v>23715</v>
      </c>
      <c r="B45" s="20" t="s">
        <v>82</v>
      </c>
      <c r="C45" s="20" t="s">
        <v>83</v>
      </c>
      <c r="D45" s="20" t="s">
        <v>77</v>
      </c>
      <c r="E45" s="183" t="s">
        <v>81</v>
      </c>
      <c r="F45" s="184"/>
      <c r="G45" s="184"/>
      <c r="H45" s="184"/>
    </row>
    <row r="46" spans="1:15" s="5" customFormat="1" ht="12.75" x14ac:dyDescent="0.2">
      <c r="G46" s="56"/>
      <c r="L46" s="16"/>
    </row>
    <row r="47" spans="1:15" s="5" customFormat="1" ht="12.75" x14ac:dyDescent="0.2">
      <c r="A47" s="21" t="s">
        <v>96</v>
      </c>
    </row>
    <row r="48" spans="1:15" s="5" customFormat="1" ht="16.899999999999999" customHeight="1" x14ac:dyDescent="0.2"/>
    <row r="49" spans="1:13" s="5" customFormat="1" ht="15.6" customHeight="1" x14ac:dyDescent="0.2">
      <c r="A49" s="22" t="s">
        <v>21</v>
      </c>
      <c r="B49" s="22"/>
      <c r="C49" s="22"/>
      <c r="D49" s="22"/>
      <c r="E49" s="22"/>
      <c r="F49" s="22"/>
      <c r="G49" s="22"/>
      <c r="H49" s="22"/>
      <c r="I49" s="22"/>
      <c r="J49" s="22"/>
      <c r="K49" s="22"/>
      <c r="L49" s="22"/>
      <c r="M49" s="22"/>
    </row>
    <row r="50" spans="1:13" s="5" customFormat="1" ht="15.6" customHeight="1" x14ac:dyDescent="0.2">
      <c r="A50" s="22" t="s">
        <v>17</v>
      </c>
      <c r="B50" s="22"/>
      <c r="C50" s="22"/>
      <c r="D50" s="22"/>
      <c r="E50" s="22"/>
      <c r="F50" s="22"/>
      <c r="G50" s="22"/>
      <c r="H50" s="22"/>
      <c r="I50" s="22"/>
      <c r="J50" s="22"/>
      <c r="K50" s="22"/>
      <c r="L50" s="22"/>
      <c r="M50" s="22"/>
    </row>
  </sheetData>
  <mergeCells count="15">
    <mergeCell ref="E44:H44"/>
    <mergeCell ref="E45:H45"/>
    <mergeCell ref="A38:E38"/>
    <mergeCell ref="L38:O38"/>
    <mergeCell ref="A39:E39"/>
    <mergeCell ref="A41:N41"/>
    <mergeCell ref="E42:G42"/>
    <mergeCell ref="E43:H43"/>
    <mergeCell ref="A37:E37"/>
    <mergeCell ref="L37:O37"/>
    <mergeCell ref="A12:O12"/>
    <mergeCell ref="A13:O13"/>
    <mergeCell ref="A15:C15"/>
    <mergeCell ref="A16:D16"/>
    <mergeCell ref="L16:N16"/>
  </mergeCells>
  <conditionalFormatting sqref="M18:M36">
    <cfRule type="cellIs" dxfId="5" priority="2" operator="equal">
      <formula>"Yes"</formula>
    </cfRule>
    <cfRule type="cellIs" dxfId="4" priority="3" operator="equal">
      <formula>"No"</formula>
    </cfRule>
  </conditionalFormatting>
  <conditionalFormatting sqref="M27">
    <cfRule type="cellIs" dxfId="3" priority="1" operator="equal">
      <formula>"No"</formula>
    </cfRule>
  </conditionalFormatting>
  <dataValidations count="1">
    <dataValidation allowBlank="1" sqref="M17:M36" xr:uid="{00000000-0002-0000-0800-000000000000}"/>
  </dataValidations>
  <hyperlinks>
    <hyperlink ref="G19" r:id="rId1" display="22274" xr:uid="{00000000-0004-0000-0800-000000000000}"/>
    <hyperlink ref="G25" r:id="rId2" display="22278" xr:uid="{00000000-0004-0000-0800-000001000000}"/>
    <hyperlink ref="G22" r:id="rId3" display="22285" xr:uid="{00000000-0004-0000-0800-000002000000}"/>
    <hyperlink ref="G21" r:id="rId4" display="22297" xr:uid="{00000000-0004-0000-0800-000003000000}"/>
  </hyperlinks>
  <pageMargins left="0.7" right="0.7" top="0.75" bottom="0.75" header="0.3" footer="0.3"/>
  <pageSetup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R50"/>
  <sheetViews>
    <sheetView topLeftCell="A18" zoomScale="62" zoomScaleNormal="107" workbookViewId="0">
      <selection activeCell="L39" sqref="L39"/>
    </sheetView>
  </sheetViews>
  <sheetFormatPr defaultColWidth="16.42578125" defaultRowHeight="15.75" x14ac:dyDescent="0.25"/>
  <cols>
    <col min="1" max="2" width="16.42578125" style="91"/>
    <col min="3" max="4" width="16.42578125" style="91" customWidth="1"/>
    <col min="5" max="5" width="10.28515625" style="91" customWidth="1"/>
    <col min="6" max="6" width="16.42578125" style="91" customWidth="1"/>
    <col min="7" max="7" width="16.42578125" style="90" customWidth="1"/>
    <col min="8" max="8" width="21.28515625" style="91" customWidth="1"/>
    <col min="9" max="9" width="14.28515625" style="91" customWidth="1"/>
    <col min="10" max="10" width="9.5703125" style="91" customWidth="1"/>
    <col min="11" max="11" width="7.7109375" style="91" customWidth="1"/>
    <col min="12" max="12" width="7.5703125" style="91" customWidth="1"/>
    <col min="13" max="13" width="12.7109375" style="91" customWidth="1"/>
    <col min="14" max="14" width="15.7109375" style="91" customWidth="1"/>
    <col min="15" max="15" width="27.5703125" style="91" customWidth="1"/>
    <col min="16" max="16384" width="16.42578125" style="91"/>
  </cols>
  <sheetData>
    <row r="10" spans="1:15" x14ac:dyDescent="0.25">
      <c r="A10" s="145"/>
      <c r="B10" s="145"/>
      <c r="C10" s="145"/>
      <c r="D10" s="145"/>
      <c r="E10" s="145"/>
      <c r="F10" s="145"/>
      <c r="H10" s="145"/>
      <c r="I10" s="145"/>
      <c r="J10" s="145"/>
      <c r="K10" s="145"/>
      <c r="L10" s="145"/>
      <c r="M10" s="145"/>
      <c r="N10" s="145"/>
      <c r="O10" s="145"/>
    </row>
    <row r="11" spans="1:15" ht="15.6" customHeight="1" x14ac:dyDescent="0.25">
      <c r="A11" s="1"/>
      <c r="B11" s="1"/>
      <c r="C11" s="1"/>
      <c r="D11" s="1"/>
      <c r="E11" s="3" t="s">
        <v>90</v>
      </c>
      <c r="F11" s="1"/>
      <c r="G11" s="1"/>
      <c r="H11" s="1"/>
      <c r="I11" s="1"/>
      <c r="J11" s="1"/>
      <c r="K11" s="1"/>
      <c r="L11" s="92"/>
      <c r="M11" s="92"/>
      <c r="N11" s="92"/>
      <c r="O11" s="92"/>
    </row>
    <row r="12" spans="1:15" ht="103.15" customHeight="1" x14ac:dyDescent="0.25">
      <c r="A12" s="155" t="s">
        <v>20</v>
      </c>
      <c r="B12" s="155"/>
      <c r="C12" s="155"/>
      <c r="D12" s="155"/>
      <c r="E12" s="155"/>
      <c r="F12" s="155"/>
      <c r="G12" s="155"/>
      <c r="H12" s="155"/>
      <c r="I12" s="155"/>
      <c r="J12" s="155"/>
      <c r="K12" s="155"/>
      <c r="L12" s="155"/>
      <c r="M12" s="156"/>
      <c r="N12" s="156"/>
      <c r="O12" s="156"/>
    </row>
    <row r="13" spans="1:15" x14ac:dyDescent="0.25">
      <c r="A13" s="157" t="s">
        <v>114</v>
      </c>
      <c r="B13" s="158"/>
      <c r="C13" s="158"/>
      <c r="D13" s="158"/>
      <c r="E13" s="159"/>
      <c r="F13" s="159"/>
      <c r="G13" s="159"/>
      <c r="H13" s="159"/>
      <c r="I13" s="159"/>
      <c r="J13" s="159"/>
      <c r="K13" s="159"/>
      <c r="L13" s="159"/>
      <c r="M13" s="159"/>
      <c r="N13" s="159"/>
      <c r="O13" s="159"/>
    </row>
    <row r="14" spans="1:15" x14ac:dyDescent="0.25">
      <c r="A14" s="145"/>
      <c r="B14" s="145"/>
      <c r="C14" s="145"/>
      <c r="D14" s="145"/>
      <c r="E14" s="145"/>
      <c r="F14" s="145"/>
      <c r="H14" s="145"/>
      <c r="I14" s="145"/>
      <c r="J14" s="145"/>
      <c r="K14" s="145"/>
      <c r="L14" s="145"/>
      <c r="M14" s="145"/>
    </row>
    <row r="15" spans="1:15" ht="16.5" thickBot="1" x14ac:dyDescent="0.3">
      <c r="A15" s="160"/>
      <c r="B15" s="160"/>
      <c r="C15" s="160"/>
    </row>
    <row r="16" spans="1:15" ht="16.5" thickBot="1" x14ac:dyDescent="0.3">
      <c r="A16" s="161" t="s">
        <v>22</v>
      </c>
      <c r="B16" s="162"/>
      <c r="C16" s="162"/>
      <c r="D16" s="163"/>
      <c r="L16" s="164" t="s">
        <v>122</v>
      </c>
      <c r="M16" s="165"/>
      <c r="N16" s="166"/>
      <c r="O16" s="147">
        <f>H38</f>
        <v>49618077</v>
      </c>
    </row>
    <row r="17" spans="1:18" s="96" customFormat="1" ht="54.6" customHeight="1" x14ac:dyDescent="0.25">
      <c r="A17" s="94" t="s">
        <v>0</v>
      </c>
      <c r="B17" s="94" t="s">
        <v>1</v>
      </c>
      <c r="C17" s="94" t="s">
        <v>2</v>
      </c>
      <c r="D17" s="94" t="s">
        <v>3</v>
      </c>
      <c r="E17" s="95" t="s">
        <v>4</v>
      </c>
      <c r="F17" s="95" t="s">
        <v>97</v>
      </c>
      <c r="G17" s="95" t="s">
        <v>39</v>
      </c>
      <c r="H17" s="95" t="s">
        <v>18</v>
      </c>
      <c r="I17" s="95" t="s">
        <v>5</v>
      </c>
      <c r="J17" s="95" t="s">
        <v>40</v>
      </c>
      <c r="K17" s="95" t="s">
        <v>6</v>
      </c>
      <c r="L17" s="95" t="s">
        <v>98</v>
      </c>
      <c r="M17" s="95" t="s">
        <v>42</v>
      </c>
      <c r="N17" s="95" t="s">
        <v>7</v>
      </c>
      <c r="O17" s="95" t="s">
        <v>8</v>
      </c>
    </row>
    <row r="18" spans="1:18" s="96" customFormat="1" ht="39.6" customHeight="1" x14ac:dyDescent="0.25">
      <c r="A18" s="97">
        <v>23709</v>
      </c>
      <c r="B18" s="98" t="s">
        <v>49</v>
      </c>
      <c r="C18" s="99" t="s">
        <v>10</v>
      </c>
      <c r="D18" s="99" t="s">
        <v>11</v>
      </c>
      <c r="E18" s="99">
        <v>7</v>
      </c>
      <c r="F18" s="100" t="s">
        <v>9</v>
      </c>
      <c r="G18" s="101" t="s">
        <v>50</v>
      </c>
      <c r="H18" s="102">
        <v>1082400</v>
      </c>
      <c r="I18" s="100" t="s">
        <v>12</v>
      </c>
      <c r="J18" s="103">
        <v>10</v>
      </c>
      <c r="K18" s="103">
        <v>100</v>
      </c>
      <c r="L18" s="104">
        <v>35</v>
      </c>
      <c r="M18" s="105">
        <v>10824</v>
      </c>
      <c r="N18" s="106">
        <v>44957</v>
      </c>
      <c r="O18" s="107" t="s">
        <v>116</v>
      </c>
    </row>
    <row r="19" spans="1:18" s="96" customFormat="1" ht="36" customHeight="1" x14ac:dyDescent="0.25">
      <c r="A19" s="97">
        <v>23605</v>
      </c>
      <c r="B19" s="98" t="s">
        <v>51</v>
      </c>
      <c r="C19" s="99" t="s">
        <v>10</v>
      </c>
      <c r="D19" s="99" t="s">
        <v>11</v>
      </c>
      <c r="E19" s="99">
        <v>7</v>
      </c>
      <c r="F19" s="100" t="s">
        <v>9</v>
      </c>
      <c r="G19" s="101" t="s">
        <v>47</v>
      </c>
      <c r="H19" s="102">
        <v>2375000</v>
      </c>
      <c r="I19" s="100" t="s">
        <v>48</v>
      </c>
      <c r="J19" s="103">
        <v>11</v>
      </c>
      <c r="K19" s="103">
        <v>215</v>
      </c>
      <c r="L19" s="104">
        <v>35</v>
      </c>
      <c r="M19" s="105">
        <v>11627.906976744185</v>
      </c>
      <c r="N19" s="106">
        <v>44957</v>
      </c>
      <c r="O19" s="107" t="s">
        <v>117</v>
      </c>
    </row>
    <row r="20" spans="1:18" s="96" customFormat="1" ht="36" customHeight="1" x14ac:dyDescent="0.25">
      <c r="A20" s="97">
        <v>23712</v>
      </c>
      <c r="B20" s="98" t="s">
        <v>52</v>
      </c>
      <c r="C20" s="99" t="s">
        <v>53</v>
      </c>
      <c r="D20" s="99" t="s">
        <v>54</v>
      </c>
      <c r="E20" s="99">
        <v>3</v>
      </c>
      <c r="F20" s="100" t="s">
        <v>9</v>
      </c>
      <c r="G20" s="101" t="s">
        <v>55</v>
      </c>
      <c r="H20" s="102">
        <v>1506500</v>
      </c>
      <c r="I20" s="100" t="s">
        <v>56</v>
      </c>
      <c r="J20" s="103">
        <v>10</v>
      </c>
      <c r="K20" s="103">
        <v>69</v>
      </c>
      <c r="L20" s="104">
        <v>35</v>
      </c>
      <c r="M20" s="105">
        <v>21833.333333333332</v>
      </c>
      <c r="N20" s="106">
        <v>44957</v>
      </c>
      <c r="O20" s="107" t="s">
        <v>118</v>
      </c>
    </row>
    <row r="21" spans="1:18" s="96" customFormat="1" ht="36" customHeight="1" x14ac:dyDescent="0.25">
      <c r="A21" s="97">
        <v>23711</v>
      </c>
      <c r="B21" s="98" t="s">
        <v>57</v>
      </c>
      <c r="C21" s="99" t="s">
        <v>58</v>
      </c>
      <c r="D21" s="99" t="s">
        <v>58</v>
      </c>
      <c r="E21" s="99">
        <v>3</v>
      </c>
      <c r="F21" s="100" t="s">
        <v>9</v>
      </c>
      <c r="G21" s="101" t="s">
        <v>59</v>
      </c>
      <c r="H21" s="102">
        <v>2060000</v>
      </c>
      <c r="I21" s="100" t="s">
        <v>48</v>
      </c>
      <c r="J21" s="103">
        <v>11</v>
      </c>
      <c r="K21" s="103">
        <v>71</v>
      </c>
      <c r="L21" s="104">
        <v>35</v>
      </c>
      <c r="M21" s="105">
        <v>29014.084507042255</v>
      </c>
      <c r="N21" s="106">
        <v>44957</v>
      </c>
      <c r="O21" s="107" t="s">
        <v>118</v>
      </c>
    </row>
    <row r="22" spans="1:18" s="96" customFormat="1" ht="36" customHeight="1" x14ac:dyDescent="0.25">
      <c r="A22" s="97">
        <v>23426</v>
      </c>
      <c r="B22" s="98" t="s">
        <v>60</v>
      </c>
      <c r="C22" s="99" t="s">
        <v>61</v>
      </c>
      <c r="D22" s="99" t="s">
        <v>29</v>
      </c>
      <c r="E22" s="99">
        <v>2</v>
      </c>
      <c r="F22" s="100" t="s">
        <v>46</v>
      </c>
      <c r="G22" s="101" t="s">
        <v>47</v>
      </c>
      <c r="H22" s="102">
        <v>8950000</v>
      </c>
      <c r="I22" s="100" t="s">
        <v>48</v>
      </c>
      <c r="J22" s="108">
        <v>84</v>
      </c>
      <c r="K22" s="103">
        <v>304</v>
      </c>
      <c r="L22" s="104">
        <v>35</v>
      </c>
      <c r="M22" s="105">
        <v>29440.78947368421</v>
      </c>
      <c r="N22" s="106">
        <v>44957</v>
      </c>
      <c r="O22" s="107" t="s">
        <v>117</v>
      </c>
    </row>
    <row r="23" spans="1:18" s="96" customFormat="1" ht="36" customHeight="1" x14ac:dyDescent="0.25">
      <c r="A23" s="97">
        <v>23710</v>
      </c>
      <c r="B23" s="98" t="s">
        <v>63</v>
      </c>
      <c r="C23" s="99" t="s">
        <v>64</v>
      </c>
      <c r="D23" s="99" t="s">
        <v>54</v>
      </c>
      <c r="E23" s="99">
        <v>3</v>
      </c>
      <c r="F23" s="100" t="s">
        <v>9</v>
      </c>
      <c r="G23" s="101" t="s">
        <v>65</v>
      </c>
      <c r="H23" s="102">
        <v>1946200</v>
      </c>
      <c r="I23" s="100" t="s">
        <v>56</v>
      </c>
      <c r="J23" s="103">
        <v>10</v>
      </c>
      <c r="K23" s="103">
        <v>59</v>
      </c>
      <c r="L23" s="104">
        <v>35</v>
      </c>
      <c r="M23" s="105">
        <v>32986.4406779661</v>
      </c>
      <c r="N23" s="106">
        <v>44957</v>
      </c>
      <c r="O23" s="107" t="s">
        <v>116</v>
      </c>
      <c r="R23" s="109"/>
    </row>
    <row r="24" spans="1:18" s="96" customFormat="1" ht="36" customHeight="1" x14ac:dyDescent="0.25">
      <c r="A24" s="97">
        <v>23427</v>
      </c>
      <c r="B24" s="98" t="s">
        <v>66</v>
      </c>
      <c r="C24" s="99" t="s">
        <v>10</v>
      </c>
      <c r="D24" s="99" t="s">
        <v>67</v>
      </c>
      <c r="E24" s="99">
        <v>7</v>
      </c>
      <c r="F24" s="100" t="s">
        <v>46</v>
      </c>
      <c r="G24" s="101" t="s">
        <v>47</v>
      </c>
      <c r="H24" s="102">
        <v>6000000</v>
      </c>
      <c r="I24" s="100" t="s">
        <v>48</v>
      </c>
      <c r="J24" s="108">
        <v>35</v>
      </c>
      <c r="K24" s="103">
        <v>136</v>
      </c>
      <c r="L24" s="104">
        <v>35</v>
      </c>
      <c r="M24" s="105">
        <v>44117.647058823532</v>
      </c>
      <c r="N24" s="106">
        <v>44957</v>
      </c>
      <c r="O24" s="107" t="s">
        <v>117</v>
      </c>
    </row>
    <row r="25" spans="1:18" s="96" customFormat="1" ht="36" customHeight="1" x14ac:dyDescent="0.25">
      <c r="A25" s="97">
        <v>23703</v>
      </c>
      <c r="B25" s="98" t="s">
        <v>25</v>
      </c>
      <c r="C25" s="99" t="s">
        <v>10</v>
      </c>
      <c r="D25" s="99" t="s">
        <v>11</v>
      </c>
      <c r="E25" s="99">
        <v>7</v>
      </c>
      <c r="F25" s="100" t="s">
        <v>9</v>
      </c>
      <c r="G25" s="101"/>
      <c r="H25" s="102">
        <v>5500000</v>
      </c>
      <c r="I25" s="100" t="s">
        <v>12</v>
      </c>
      <c r="J25" s="103">
        <v>28</v>
      </c>
      <c r="K25" s="103">
        <v>120</v>
      </c>
      <c r="L25" s="104">
        <v>35</v>
      </c>
      <c r="M25" s="105">
        <v>45833.333333333336</v>
      </c>
      <c r="N25" s="106">
        <v>44957</v>
      </c>
      <c r="O25" s="143" t="s">
        <v>119</v>
      </c>
    </row>
    <row r="26" spans="1:18" s="96" customFormat="1" ht="36" customHeight="1" x14ac:dyDescent="0.25">
      <c r="A26" s="97">
        <v>23707</v>
      </c>
      <c r="B26" s="98" t="s">
        <v>35</v>
      </c>
      <c r="C26" s="99" t="s">
        <v>36</v>
      </c>
      <c r="D26" s="99" t="s">
        <v>37</v>
      </c>
      <c r="E26" s="99">
        <v>12</v>
      </c>
      <c r="F26" s="100" t="s">
        <v>46</v>
      </c>
      <c r="G26" s="101" t="s">
        <v>68</v>
      </c>
      <c r="H26" s="102">
        <v>4473951</v>
      </c>
      <c r="I26" s="100" t="s">
        <v>48</v>
      </c>
      <c r="J26" s="103">
        <v>28</v>
      </c>
      <c r="K26" s="103">
        <v>80</v>
      </c>
      <c r="L26" s="104">
        <v>35</v>
      </c>
      <c r="M26" s="105">
        <v>56250</v>
      </c>
      <c r="N26" s="106">
        <v>44957</v>
      </c>
      <c r="O26" s="143" t="s">
        <v>120</v>
      </c>
    </row>
    <row r="27" spans="1:18" s="96" customFormat="1" ht="44.45" customHeight="1" x14ac:dyDescent="0.25">
      <c r="A27" s="97">
        <v>23702</v>
      </c>
      <c r="B27" s="98" t="s">
        <v>69</v>
      </c>
      <c r="C27" s="99" t="s">
        <v>10</v>
      </c>
      <c r="D27" s="99" t="s">
        <v>11</v>
      </c>
      <c r="E27" s="99">
        <v>7</v>
      </c>
      <c r="F27" s="100" t="s">
        <v>9</v>
      </c>
      <c r="G27" s="101"/>
      <c r="H27" s="102">
        <v>3809725</v>
      </c>
      <c r="I27" s="100" t="s">
        <v>12</v>
      </c>
      <c r="J27" s="103">
        <v>23</v>
      </c>
      <c r="K27" s="103">
        <v>60</v>
      </c>
      <c r="L27" s="104">
        <v>35</v>
      </c>
      <c r="M27" s="105">
        <v>63495.416666666664</v>
      </c>
      <c r="N27" s="106">
        <v>44957</v>
      </c>
      <c r="O27" s="143" t="s">
        <v>115</v>
      </c>
    </row>
    <row r="28" spans="1:18" s="96" customFormat="1" ht="43.15" customHeight="1" x14ac:dyDescent="0.25">
      <c r="A28" s="97">
        <v>23418</v>
      </c>
      <c r="B28" s="98" t="s">
        <v>75</v>
      </c>
      <c r="C28" s="99" t="s">
        <v>76</v>
      </c>
      <c r="D28" s="99" t="s">
        <v>77</v>
      </c>
      <c r="E28" s="99">
        <v>6</v>
      </c>
      <c r="F28" s="100" t="s">
        <v>9</v>
      </c>
      <c r="G28" s="101" t="s">
        <v>47</v>
      </c>
      <c r="H28" s="102">
        <v>11000000</v>
      </c>
      <c r="I28" s="100" t="s">
        <v>56</v>
      </c>
      <c r="J28" s="103">
        <v>68</v>
      </c>
      <c r="K28" s="103">
        <v>135</v>
      </c>
      <c r="L28" s="104">
        <v>35</v>
      </c>
      <c r="M28" s="105">
        <v>81481.481481481474</v>
      </c>
      <c r="N28" s="106">
        <v>44957</v>
      </c>
      <c r="O28" s="107" t="s">
        <v>116</v>
      </c>
    </row>
    <row r="29" spans="1:18" s="96" customFormat="1" ht="43.9" customHeight="1" x14ac:dyDescent="0.25">
      <c r="A29" s="97">
        <v>23701</v>
      </c>
      <c r="B29" s="98" t="s">
        <v>24</v>
      </c>
      <c r="C29" s="100" t="s">
        <v>10</v>
      </c>
      <c r="D29" s="99" t="s">
        <v>67</v>
      </c>
      <c r="E29" s="99">
        <v>7</v>
      </c>
      <c r="F29" s="100" t="s">
        <v>9</v>
      </c>
      <c r="G29" s="101"/>
      <c r="H29" s="102">
        <v>4724026</v>
      </c>
      <c r="I29" s="100" t="s">
        <v>12</v>
      </c>
      <c r="J29" s="103">
        <v>23</v>
      </c>
      <c r="K29" s="103">
        <v>60</v>
      </c>
      <c r="L29" s="104">
        <v>35</v>
      </c>
      <c r="M29" s="105">
        <v>96576.566666666666</v>
      </c>
      <c r="N29" s="106">
        <v>44957</v>
      </c>
      <c r="O29" s="107" t="s">
        <v>123</v>
      </c>
    </row>
    <row r="30" spans="1:18" s="96" customFormat="1" ht="42.6" customHeight="1" x14ac:dyDescent="0.25">
      <c r="A30" s="97">
        <v>23700</v>
      </c>
      <c r="B30" s="98" t="s">
        <v>23</v>
      </c>
      <c r="C30" s="99" t="s">
        <v>10</v>
      </c>
      <c r="D30" s="99" t="s">
        <v>11</v>
      </c>
      <c r="E30" s="99">
        <v>7</v>
      </c>
      <c r="F30" s="100" t="s">
        <v>9</v>
      </c>
      <c r="G30" s="101"/>
      <c r="H30" s="102">
        <v>8099669</v>
      </c>
      <c r="I30" s="100" t="s">
        <v>12</v>
      </c>
      <c r="J30" s="103">
        <v>60</v>
      </c>
      <c r="K30" s="103">
        <v>60</v>
      </c>
      <c r="L30" s="104">
        <v>35</v>
      </c>
      <c r="M30" s="105">
        <v>134994.48333333334</v>
      </c>
      <c r="N30" s="106">
        <v>44957</v>
      </c>
      <c r="O30" s="107"/>
    </row>
    <row r="31" spans="1:18" s="96" customFormat="1" ht="36" customHeight="1" x14ac:dyDescent="0.25">
      <c r="A31" s="97">
        <v>23705</v>
      </c>
      <c r="B31" s="98" t="s">
        <v>31</v>
      </c>
      <c r="C31" s="99" t="s">
        <v>10</v>
      </c>
      <c r="D31" s="99" t="s">
        <v>11</v>
      </c>
      <c r="E31" s="99">
        <v>7</v>
      </c>
      <c r="F31" s="100" t="s">
        <v>9</v>
      </c>
      <c r="G31" s="101"/>
      <c r="H31" s="102">
        <v>15000000</v>
      </c>
      <c r="I31" s="100" t="s">
        <v>12</v>
      </c>
      <c r="J31" s="103">
        <v>50</v>
      </c>
      <c r="K31" s="103">
        <v>100</v>
      </c>
      <c r="L31" s="104">
        <v>35</v>
      </c>
      <c r="M31" s="105">
        <v>150000</v>
      </c>
      <c r="N31" s="106">
        <v>44957</v>
      </c>
      <c r="O31" s="107"/>
    </row>
    <row r="32" spans="1:18" s="96" customFormat="1" ht="36" customHeight="1" x14ac:dyDescent="0.25">
      <c r="A32" s="110">
        <v>23717</v>
      </c>
      <c r="B32" s="98" t="s">
        <v>94</v>
      </c>
      <c r="C32" s="99" t="s">
        <v>13</v>
      </c>
      <c r="D32" s="99" t="s">
        <v>14</v>
      </c>
      <c r="E32" s="99">
        <v>11</v>
      </c>
      <c r="F32" s="100" t="s">
        <v>9</v>
      </c>
      <c r="G32" s="111" t="s">
        <v>95</v>
      </c>
      <c r="H32" s="102">
        <v>1500000</v>
      </c>
      <c r="I32" s="100" t="s">
        <v>56</v>
      </c>
      <c r="J32" s="103">
        <v>10</v>
      </c>
      <c r="K32" s="103">
        <v>102</v>
      </c>
      <c r="L32" s="104">
        <v>29</v>
      </c>
      <c r="M32" s="105">
        <v>14705.882352941177</v>
      </c>
      <c r="N32" s="106">
        <v>44957</v>
      </c>
      <c r="O32" s="107"/>
    </row>
    <row r="33" spans="1:15" s="96" customFormat="1" ht="36" customHeight="1" x14ac:dyDescent="0.25">
      <c r="A33" s="97">
        <v>23417</v>
      </c>
      <c r="B33" s="98" t="s">
        <v>29</v>
      </c>
      <c r="C33" s="99" t="s">
        <v>29</v>
      </c>
      <c r="D33" s="99" t="s">
        <v>70</v>
      </c>
      <c r="E33" s="99">
        <v>7</v>
      </c>
      <c r="F33" s="100" t="s">
        <v>46</v>
      </c>
      <c r="G33" s="101" t="s">
        <v>47</v>
      </c>
      <c r="H33" s="102">
        <v>5000000</v>
      </c>
      <c r="I33" s="100" t="s">
        <v>48</v>
      </c>
      <c r="J33" s="103">
        <v>46</v>
      </c>
      <c r="K33" s="103">
        <v>117</v>
      </c>
      <c r="L33" s="104">
        <v>21</v>
      </c>
      <c r="M33" s="105">
        <v>42735.042735042734</v>
      </c>
      <c r="N33" s="106">
        <v>44957</v>
      </c>
      <c r="O33" s="107"/>
    </row>
    <row r="34" spans="1:15" s="96" customFormat="1" ht="36" customHeight="1" x14ac:dyDescent="0.25">
      <c r="A34" s="110">
        <v>23416</v>
      </c>
      <c r="B34" s="98" t="s">
        <v>28</v>
      </c>
      <c r="C34" s="99" t="s">
        <v>84</v>
      </c>
      <c r="D34" s="99" t="s">
        <v>85</v>
      </c>
      <c r="E34" s="99">
        <v>3</v>
      </c>
      <c r="F34" s="100" t="s">
        <v>46</v>
      </c>
      <c r="G34" s="111" t="s">
        <v>47</v>
      </c>
      <c r="H34" s="102">
        <v>9500000</v>
      </c>
      <c r="I34" s="100" t="s">
        <v>48</v>
      </c>
      <c r="J34" s="103">
        <v>50</v>
      </c>
      <c r="K34" s="103">
        <v>96</v>
      </c>
      <c r="L34" s="104">
        <v>21</v>
      </c>
      <c r="M34" s="105">
        <v>98958.33</v>
      </c>
      <c r="N34" s="106">
        <v>44957</v>
      </c>
      <c r="O34" s="107"/>
    </row>
    <row r="35" spans="1:15" s="96" customFormat="1" ht="48" customHeight="1" x14ac:dyDescent="0.25">
      <c r="A35" s="97">
        <v>23405</v>
      </c>
      <c r="B35" s="98" t="s">
        <v>71</v>
      </c>
      <c r="C35" s="99" t="s">
        <v>72</v>
      </c>
      <c r="D35" s="99" t="s">
        <v>73</v>
      </c>
      <c r="E35" s="99">
        <v>11</v>
      </c>
      <c r="F35" s="100" t="s">
        <v>9</v>
      </c>
      <c r="G35" s="101" t="s">
        <v>47</v>
      </c>
      <c r="H35" s="102">
        <v>15000000</v>
      </c>
      <c r="I35" s="100" t="s">
        <v>48</v>
      </c>
      <c r="J35" s="103">
        <v>14</v>
      </c>
      <c r="K35" s="103">
        <v>120</v>
      </c>
      <c r="L35" s="104">
        <v>13</v>
      </c>
      <c r="M35" s="105">
        <v>125000</v>
      </c>
      <c r="N35" s="106">
        <v>44957</v>
      </c>
      <c r="O35" s="107"/>
    </row>
    <row r="36" spans="1:15" s="96" customFormat="1" ht="49.9" customHeight="1" x14ac:dyDescent="0.25">
      <c r="A36" s="97">
        <v>23406</v>
      </c>
      <c r="B36" s="98" t="s">
        <v>30</v>
      </c>
      <c r="C36" s="99" t="s">
        <v>13</v>
      </c>
      <c r="D36" s="99" t="s">
        <v>14</v>
      </c>
      <c r="E36" s="99">
        <v>11</v>
      </c>
      <c r="F36" s="100" t="s">
        <v>9</v>
      </c>
      <c r="G36" s="101" t="s">
        <v>74</v>
      </c>
      <c r="H36" s="102">
        <v>6500000</v>
      </c>
      <c r="I36" s="100" t="s">
        <v>48</v>
      </c>
      <c r="J36" s="103">
        <v>11</v>
      </c>
      <c r="K36" s="103">
        <v>236</v>
      </c>
      <c r="L36" s="104">
        <v>11</v>
      </c>
      <c r="M36" s="105">
        <v>27542.372881355932</v>
      </c>
      <c r="N36" s="106">
        <v>44957</v>
      </c>
      <c r="O36" s="107"/>
    </row>
    <row r="37" spans="1:15" s="96" customFormat="1" ht="32.25" thickBot="1" x14ac:dyDescent="0.3">
      <c r="A37" s="167" t="s">
        <v>15</v>
      </c>
      <c r="B37" s="168"/>
      <c r="C37" s="168"/>
      <c r="D37" s="168"/>
      <c r="E37" s="169"/>
      <c r="F37" s="144"/>
      <c r="G37" s="113"/>
      <c r="H37" s="114">
        <f>SUM(H18:H36)</f>
        <v>114027471</v>
      </c>
      <c r="I37" s="115" t="s">
        <v>79</v>
      </c>
      <c r="J37" s="116">
        <f>SUM(J18:J36)</f>
        <v>582</v>
      </c>
      <c r="K37" s="117"/>
      <c r="L37" s="170"/>
      <c r="M37" s="170"/>
      <c r="N37" s="170"/>
      <c r="O37" s="170"/>
    </row>
    <row r="38" spans="1:15" ht="16.5" thickBot="1" x14ac:dyDescent="0.3">
      <c r="A38" s="151" t="s">
        <v>16</v>
      </c>
      <c r="B38" s="152"/>
      <c r="C38" s="152"/>
      <c r="D38" s="152"/>
      <c r="E38" s="153"/>
      <c r="F38" s="146"/>
      <c r="G38" s="119"/>
      <c r="H38" s="120">
        <f>H18+H19+H20+H21+H22+H23+H24+H25+H26+H28+H29</f>
        <v>49618077</v>
      </c>
      <c r="I38" s="121"/>
      <c r="J38" s="122"/>
      <c r="K38" s="123"/>
      <c r="L38" s="154"/>
      <c r="M38" s="154"/>
      <c r="N38" s="154"/>
      <c r="O38" s="154"/>
    </row>
    <row r="39" spans="1:15" x14ac:dyDescent="0.25">
      <c r="G39" s="129"/>
      <c r="L39" s="130"/>
    </row>
    <row r="40" spans="1:15" ht="15.6" customHeight="1" x14ac:dyDescent="0.25">
      <c r="A40" s="136" t="s">
        <v>124</v>
      </c>
    </row>
    <row r="41" spans="1:15" ht="14.45" customHeight="1" x14ac:dyDescent="0.25"/>
    <row r="42" spans="1:15" ht="16.899999999999999" customHeight="1" x14ac:dyDescent="0.25">
      <c r="A42" s="137" t="s">
        <v>21</v>
      </c>
      <c r="B42" s="137"/>
      <c r="C42" s="137"/>
      <c r="D42" s="137"/>
      <c r="E42" s="137"/>
      <c r="F42" s="137"/>
      <c r="G42" s="138"/>
      <c r="H42" s="137"/>
      <c r="I42" s="137"/>
      <c r="J42" s="137"/>
      <c r="K42" s="137"/>
      <c r="L42" s="137"/>
      <c r="M42" s="137"/>
    </row>
    <row r="43" spans="1:15" ht="15" customHeight="1" x14ac:dyDescent="0.25">
      <c r="A43" s="137" t="s">
        <v>17</v>
      </c>
      <c r="B43" s="137"/>
      <c r="C43" s="137"/>
      <c r="D43" s="137"/>
      <c r="E43" s="137"/>
      <c r="F43" s="137"/>
      <c r="G43" s="138"/>
      <c r="H43" s="137"/>
      <c r="I43" s="137"/>
      <c r="J43" s="137"/>
      <c r="K43" s="137"/>
      <c r="L43" s="137"/>
      <c r="M43" s="137"/>
    </row>
    <row r="44" spans="1:15" ht="14.45" customHeight="1" x14ac:dyDescent="0.25">
      <c r="A44" s="91" t="s">
        <v>99</v>
      </c>
    </row>
    <row r="45" spans="1:15" ht="49.9" customHeight="1" x14ac:dyDescent="0.25"/>
    <row r="46" spans="1:15" ht="15.6" customHeight="1" x14ac:dyDescent="0.25"/>
    <row r="48" spans="1:15" ht="16.899999999999999" customHeight="1" x14ac:dyDescent="0.25"/>
    <row r="49" ht="15.6" customHeight="1" x14ac:dyDescent="0.25"/>
    <row r="50" ht="15.6" customHeight="1" x14ac:dyDescent="0.25"/>
  </sheetData>
  <mergeCells count="9">
    <mergeCell ref="A38:E38"/>
    <mergeCell ref="L38:O38"/>
    <mergeCell ref="A12:O12"/>
    <mergeCell ref="A13:O13"/>
    <mergeCell ref="A15:C15"/>
    <mergeCell ref="A16:D16"/>
    <mergeCell ref="L16:N16"/>
    <mergeCell ref="A37:E37"/>
    <mergeCell ref="L37:O37"/>
  </mergeCells>
  <conditionalFormatting sqref="M18:M36">
    <cfRule type="cellIs" dxfId="33" priority="1" operator="equal">
      <formula>"Yes"</formula>
    </cfRule>
    <cfRule type="cellIs" dxfId="32" priority="2" operator="equal">
      <formula>"No"</formula>
    </cfRule>
  </conditionalFormatting>
  <conditionalFormatting sqref="M26">
    <cfRule type="cellIs" dxfId="31" priority="3" operator="equal">
      <formula>"No"</formula>
    </cfRule>
  </conditionalFormatting>
  <dataValidations count="1">
    <dataValidation allowBlank="1" sqref="M17:M36" xr:uid="{00000000-0002-0000-0000-000000000000}"/>
  </dataValidations>
  <hyperlinks>
    <hyperlink ref="G18" r:id="rId1" display="22274" xr:uid="{00000000-0004-0000-0000-000000000000}"/>
    <hyperlink ref="G23" r:id="rId2" display="22278" xr:uid="{00000000-0004-0000-0000-000001000000}"/>
    <hyperlink ref="G21" r:id="rId3" display="22285" xr:uid="{00000000-0004-0000-0000-000002000000}"/>
    <hyperlink ref="G20" r:id="rId4" display="22297" xr:uid="{00000000-0004-0000-0000-000003000000}"/>
  </hyperlinks>
  <pageMargins left="0.25" right="0.25" top="0.75" bottom="0.75" header="0.3" footer="0.3"/>
  <pageSetup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R52"/>
  <sheetViews>
    <sheetView topLeftCell="A13" zoomScale="90" zoomScaleNormal="90" workbookViewId="0">
      <selection activeCell="A12" sqref="A12:O12"/>
    </sheetView>
  </sheetViews>
  <sheetFormatPr defaultColWidth="16.42578125" defaultRowHeight="15.75" x14ac:dyDescent="0.25"/>
  <cols>
    <col min="1" max="6" width="16.42578125" style="91"/>
    <col min="7" max="7" width="16.42578125" style="90"/>
    <col min="8" max="8" width="16.42578125" style="91"/>
    <col min="9" max="9" width="14.28515625" style="91" customWidth="1"/>
    <col min="10" max="10" width="9.5703125" style="91" customWidth="1"/>
    <col min="11" max="11" width="7.7109375" style="91" customWidth="1"/>
    <col min="12" max="12" width="7.5703125" style="91" customWidth="1"/>
    <col min="13" max="13" width="12.7109375" style="91" customWidth="1"/>
    <col min="14" max="14" width="15.7109375" style="91" customWidth="1"/>
    <col min="15" max="15" width="27.5703125" style="91" customWidth="1"/>
    <col min="16" max="16384" width="16.42578125" style="91"/>
  </cols>
  <sheetData>
    <row r="10" spans="1:15" x14ac:dyDescent="0.25">
      <c r="A10" s="140"/>
      <c r="B10" s="140"/>
      <c r="C10" s="140"/>
      <c r="D10" s="140"/>
      <c r="E10" s="140"/>
      <c r="F10" s="140"/>
      <c r="H10" s="140"/>
      <c r="I10" s="140"/>
      <c r="J10" s="140"/>
      <c r="K10" s="140"/>
      <c r="L10" s="140"/>
      <c r="M10" s="140"/>
      <c r="N10" s="140"/>
      <c r="O10" s="140"/>
    </row>
    <row r="11" spans="1:15" ht="15.6" customHeight="1" x14ac:dyDescent="0.25">
      <c r="A11" s="1"/>
      <c r="B11" s="1"/>
      <c r="C11" s="1"/>
      <c r="D11" s="1"/>
      <c r="E11" s="3" t="s">
        <v>90</v>
      </c>
      <c r="F11" s="1"/>
      <c r="G11" s="1"/>
      <c r="H11" s="1"/>
      <c r="I11" s="1"/>
      <c r="J11" s="1"/>
      <c r="K11" s="1"/>
      <c r="L11" s="92"/>
      <c r="M11" s="92"/>
      <c r="N11" s="92"/>
      <c r="O11" s="92"/>
    </row>
    <row r="12" spans="1:15" ht="103.15" customHeight="1" x14ac:dyDescent="0.25">
      <c r="A12" s="155" t="s">
        <v>20</v>
      </c>
      <c r="B12" s="155"/>
      <c r="C12" s="155"/>
      <c r="D12" s="155"/>
      <c r="E12" s="155"/>
      <c r="F12" s="155"/>
      <c r="G12" s="155"/>
      <c r="H12" s="155"/>
      <c r="I12" s="155"/>
      <c r="J12" s="155"/>
      <c r="K12" s="155"/>
      <c r="L12" s="155"/>
      <c r="M12" s="156"/>
      <c r="N12" s="156"/>
      <c r="O12" s="156"/>
    </row>
    <row r="13" spans="1:15" x14ac:dyDescent="0.25">
      <c r="A13" s="157" t="s">
        <v>114</v>
      </c>
      <c r="B13" s="158"/>
      <c r="C13" s="158"/>
      <c r="D13" s="158"/>
      <c r="E13" s="159"/>
      <c r="F13" s="159"/>
      <c r="G13" s="159"/>
      <c r="H13" s="159"/>
      <c r="I13" s="159"/>
      <c r="J13" s="159"/>
      <c r="K13" s="159"/>
      <c r="L13" s="159"/>
      <c r="M13" s="159"/>
      <c r="N13" s="159"/>
      <c r="O13" s="159"/>
    </row>
    <row r="14" spans="1:15" x14ac:dyDescent="0.25">
      <c r="A14" s="140"/>
      <c r="B14" s="140"/>
      <c r="C14" s="140"/>
      <c r="D14" s="140"/>
      <c r="E14" s="140"/>
      <c r="F14" s="140"/>
      <c r="H14" s="140"/>
      <c r="I14" s="140"/>
      <c r="J14" s="140"/>
      <c r="K14" s="140"/>
      <c r="L14" s="140"/>
      <c r="M14" s="140"/>
    </row>
    <row r="15" spans="1:15" ht="16.5" thickBot="1" x14ac:dyDescent="0.3">
      <c r="A15" s="160"/>
      <c r="B15" s="160"/>
      <c r="C15" s="160"/>
    </row>
    <row r="16" spans="1:15" ht="16.5" thickBot="1" x14ac:dyDescent="0.3">
      <c r="A16" s="161" t="s">
        <v>22</v>
      </c>
      <c r="B16" s="162"/>
      <c r="C16" s="162"/>
      <c r="D16" s="163"/>
      <c r="L16" s="182" t="s">
        <v>78</v>
      </c>
      <c r="M16" s="165"/>
      <c r="N16" s="166"/>
      <c r="O16" s="93">
        <v>51708757</v>
      </c>
    </row>
    <row r="17" spans="1:18" s="96" customFormat="1" ht="60.6" customHeight="1" x14ac:dyDescent="0.25">
      <c r="A17" s="94" t="s">
        <v>0</v>
      </c>
      <c r="B17" s="94" t="s">
        <v>1</v>
      </c>
      <c r="C17" s="94" t="s">
        <v>2</v>
      </c>
      <c r="D17" s="94" t="s">
        <v>3</v>
      </c>
      <c r="E17" s="95" t="s">
        <v>4</v>
      </c>
      <c r="F17" s="95" t="s">
        <v>97</v>
      </c>
      <c r="G17" s="95" t="s">
        <v>39</v>
      </c>
      <c r="H17" s="95" t="s">
        <v>18</v>
      </c>
      <c r="I17" s="95" t="s">
        <v>5</v>
      </c>
      <c r="J17" s="95" t="s">
        <v>40</v>
      </c>
      <c r="K17" s="95" t="s">
        <v>6</v>
      </c>
      <c r="L17" s="95" t="s">
        <v>98</v>
      </c>
      <c r="M17" s="95" t="s">
        <v>42</v>
      </c>
      <c r="N17" s="95" t="s">
        <v>7</v>
      </c>
      <c r="O17" s="95" t="s">
        <v>8</v>
      </c>
    </row>
    <row r="18" spans="1:18" s="96" customFormat="1" ht="39.6" customHeight="1" x14ac:dyDescent="0.25">
      <c r="A18" s="97">
        <v>23709</v>
      </c>
      <c r="B18" s="98" t="s">
        <v>49</v>
      </c>
      <c r="C18" s="99" t="s">
        <v>10</v>
      </c>
      <c r="D18" s="99" t="s">
        <v>11</v>
      </c>
      <c r="E18" s="99">
        <v>7</v>
      </c>
      <c r="F18" s="100" t="s">
        <v>9</v>
      </c>
      <c r="G18" s="101" t="s">
        <v>50</v>
      </c>
      <c r="H18" s="102">
        <v>1082400</v>
      </c>
      <c r="I18" s="100" t="s">
        <v>12</v>
      </c>
      <c r="J18" s="103">
        <v>10</v>
      </c>
      <c r="K18" s="103">
        <v>100</v>
      </c>
      <c r="L18" s="104">
        <v>35</v>
      </c>
      <c r="M18" s="105">
        <v>10824</v>
      </c>
      <c r="N18" s="106">
        <v>44957</v>
      </c>
      <c r="O18" s="107" t="s">
        <v>116</v>
      </c>
    </row>
    <row r="19" spans="1:18" s="96" customFormat="1" ht="36" customHeight="1" x14ac:dyDescent="0.25">
      <c r="A19" s="97">
        <v>23605</v>
      </c>
      <c r="B19" s="98" t="s">
        <v>51</v>
      </c>
      <c r="C19" s="99" t="s">
        <v>10</v>
      </c>
      <c r="D19" s="99" t="s">
        <v>11</v>
      </c>
      <c r="E19" s="99">
        <v>7</v>
      </c>
      <c r="F19" s="100" t="s">
        <v>9</v>
      </c>
      <c r="G19" s="101" t="s">
        <v>47</v>
      </c>
      <c r="H19" s="102">
        <v>2375000</v>
      </c>
      <c r="I19" s="100" t="s">
        <v>48</v>
      </c>
      <c r="J19" s="103">
        <v>11</v>
      </c>
      <c r="K19" s="103">
        <v>215</v>
      </c>
      <c r="L19" s="104">
        <v>35</v>
      </c>
      <c r="M19" s="105">
        <v>11627.906976744185</v>
      </c>
      <c r="N19" s="106">
        <v>44957</v>
      </c>
      <c r="O19" s="107" t="s">
        <v>117</v>
      </c>
    </row>
    <row r="20" spans="1:18" s="96" customFormat="1" ht="36" customHeight="1" x14ac:dyDescent="0.25">
      <c r="A20" s="97">
        <v>23712</v>
      </c>
      <c r="B20" s="98" t="s">
        <v>52</v>
      </c>
      <c r="C20" s="99" t="s">
        <v>53</v>
      </c>
      <c r="D20" s="99" t="s">
        <v>54</v>
      </c>
      <c r="E20" s="99">
        <v>3</v>
      </c>
      <c r="F20" s="100" t="s">
        <v>9</v>
      </c>
      <c r="G20" s="101" t="s">
        <v>55</v>
      </c>
      <c r="H20" s="102">
        <v>1506500</v>
      </c>
      <c r="I20" s="100" t="s">
        <v>56</v>
      </c>
      <c r="J20" s="103">
        <v>10</v>
      </c>
      <c r="K20" s="103">
        <v>69</v>
      </c>
      <c r="L20" s="104">
        <v>35</v>
      </c>
      <c r="M20" s="105">
        <v>21833.333333333332</v>
      </c>
      <c r="N20" s="106">
        <v>44957</v>
      </c>
      <c r="O20" s="107" t="s">
        <v>118</v>
      </c>
    </row>
    <row r="21" spans="1:18" s="96" customFormat="1" ht="36" customHeight="1" x14ac:dyDescent="0.25">
      <c r="A21" s="97">
        <v>23711</v>
      </c>
      <c r="B21" s="98" t="s">
        <v>57</v>
      </c>
      <c r="C21" s="99" t="s">
        <v>58</v>
      </c>
      <c r="D21" s="99" t="s">
        <v>58</v>
      </c>
      <c r="E21" s="99">
        <v>3</v>
      </c>
      <c r="F21" s="100" t="s">
        <v>9</v>
      </c>
      <c r="G21" s="101" t="s">
        <v>59</v>
      </c>
      <c r="H21" s="102">
        <v>2060000</v>
      </c>
      <c r="I21" s="100" t="s">
        <v>48</v>
      </c>
      <c r="J21" s="103">
        <v>11</v>
      </c>
      <c r="K21" s="103">
        <v>71</v>
      </c>
      <c r="L21" s="104">
        <v>35</v>
      </c>
      <c r="M21" s="105">
        <v>29014.084507042255</v>
      </c>
      <c r="N21" s="106">
        <v>44957</v>
      </c>
      <c r="O21" s="107" t="s">
        <v>118</v>
      </c>
    </row>
    <row r="22" spans="1:18" s="96" customFormat="1" ht="36" customHeight="1" x14ac:dyDescent="0.25">
      <c r="A22" s="97">
        <v>23426</v>
      </c>
      <c r="B22" s="98" t="s">
        <v>60</v>
      </c>
      <c r="C22" s="99" t="s">
        <v>61</v>
      </c>
      <c r="D22" s="99" t="s">
        <v>29</v>
      </c>
      <c r="E22" s="99">
        <v>2</v>
      </c>
      <c r="F22" s="100" t="s">
        <v>46</v>
      </c>
      <c r="G22" s="101" t="s">
        <v>47</v>
      </c>
      <c r="H22" s="102">
        <v>8950000</v>
      </c>
      <c r="I22" s="100" t="s">
        <v>48</v>
      </c>
      <c r="J22" s="108">
        <v>84</v>
      </c>
      <c r="K22" s="103">
        <v>304</v>
      </c>
      <c r="L22" s="104">
        <v>35</v>
      </c>
      <c r="M22" s="105">
        <v>29440.78947368421</v>
      </c>
      <c r="N22" s="106">
        <v>44957</v>
      </c>
      <c r="O22" s="107" t="s">
        <v>117</v>
      </c>
    </row>
    <row r="23" spans="1:18" s="96" customFormat="1" ht="36" customHeight="1" x14ac:dyDescent="0.25">
      <c r="A23" s="97">
        <v>23710</v>
      </c>
      <c r="B23" s="98" t="s">
        <v>63</v>
      </c>
      <c r="C23" s="99" t="s">
        <v>64</v>
      </c>
      <c r="D23" s="99" t="s">
        <v>54</v>
      </c>
      <c r="E23" s="99">
        <v>3</v>
      </c>
      <c r="F23" s="100" t="s">
        <v>9</v>
      </c>
      <c r="G23" s="101" t="s">
        <v>65</v>
      </c>
      <c r="H23" s="102">
        <v>1946200</v>
      </c>
      <c r="I23" s="100" t="s">
        <v>56</v>
      </c>
      <c r="J23" s="103">
        <v>10</v>
      </c>
      <c r="K23" s="103">
        <v>59</v>
      </c>
      <c r="L23" s="104">
        <v>35</v>
      </c>
      <c r="M23" s="105">
        <v>32986.4406779661</v>
      </c>
      <c r="N23" s="106">
        <v>44957</v>
      </c>
      <c r="O23" s="107" t="s">
        <v>116</v>
      </c>
      <c r="R23" s="109"/>
    </row>
    <row r="24" spans="1:18" s="96" customFormat="1" ht="36" customHeight="1" x14ac:dyDescent="0.25">
      <c r="A24" s="97">
        <v>23427</v>
      </c>
      <c r="B24" s="98" t="s">
        <v>66</v>
      </c>
      <c r="C24" s="99" t="s">
        <v>10</v>
      </c>
      <c r="D24" s="99" t="s">
        <v>67</v>
      </c>
      <c r="E24" s="99">
        <v>7</v>
      </c>
      <c r="F24" s="100" t="s">
        <v>46</v>
      </c>
      <c r="G24" s="101" t="s">
        <v>47</v>
      </c>
      <c r="H24" s="102">
        <v>6000000</v>
      </c>
      <c r="I24" s="100" t="s">
        <v>48</v>
      </c>
      <c r="J24" s="108">
        <v>35</v>
      </c>
      <c r="K24" s="103">
        <v>136</v>
      </c>
      <c r="L24" s="104">
        <v>35</v>
      </c>
      <c r="M24" s="105">
        <v>44117.647058823532</v>
      </c>
      <c r="N24" s="106">
        <v>44957</v>
      </c>
      <c r="O24" s="107" t="s">
        <v>117</v>
      </c>
    </row>
    <row r="25" spans="1:18" s="96" customFormat="1" ht="36" customHeight="1" x14ac:dyDescent="0.25">
      <c r="A25" s="97">
        <v>23703</v>
      </c>
      <c r="B25" s="98" t="s">
        <v>25</v>
      </c>
      <c r="C25" s="99" t="s">
        <v>10</v>
      </c>
      <c r="D25" s="99" t="s">
        <v>11</v>
      </c>
      <c r="E25" s="99">
        <v>7</v>
      </c>
      <c r="F25" s="100" t="s">
        <v>9</v>
      </c>
      <c r="G25" s="101"/>
      <c r="H25" s="102">
        <v>5500000</v>
      </c>
      <c r="I25" s="100" t="s">
        <v>12</v>
      </c>
      <c r="J25" s="103">
        <v>28</v>
      </c>
      <c r="K25" s="103">
        <v>120</v>
      </c>
      <c r="L25" s="104">
        <v>35</v>
      </c>
      <c r="M25" s="105">
        <v>45833.333333333336</v>
      </c>
      <c r="N25" s="106">
        <v>44957</v>
      </c>
      <c r="O25" s="143" t="s">
        <v>119</v>
      </c>
    </row>
    <row r="26" spans="1:18" s="96" customFormat="1" ht="36" customHeight="1" x14ac:dyDescent="0.25">
      <c r="A26" s="97">
        <v>23707</v>
      </c>
      <c r="B26" s="98" t="s">
        <v>35</v>
      </c>
      <c r="C26" s="99" t="s">
        <v>36</v>
      </c>
      <c r="D26" s="99" t="s">
        <v>37</v>
      </c>
      <c r="E26" s="99">
        <v>12</v>
      </c>
      <c r="F26" s="100" t="s">
        <v>46</v>
      </c>
      <c r="G26" s="101" t="s">
        <v>68</v>
      </c>
      <c r="H26" s="102">
        <v>4473951</v>
      </c>
      <c r="I26" s="100" t="s">
        <v>48</v>
      </c>
      <c r="J26" s="103">
        <v>28</v>
      </c>
      <c r="K26" s="103">
        <v>80</v>
      </c>
      <c r="L26" s="104">
        <v>35</v>
      </c>
      <c r="M26" s="105">
        <v>56250</v>
      </c>
      <c r="N26" s="106">
        <v>44957</v>
      </c>
      <c r="O26" s="143" t="s">
        <v>120</v>
      </c>
    </row>
    <row r="27" spans="1:18" s="96" customFormat="1" ht="44.45" customHeight="1" x14ac:dyDescent="0.25">
      <c r="A27" s="97">
        <v>23702</v>
      </c>
      <c r="B27" s="98" t="s">
        <v>69</v>
      </c>
      <c r="C27" s="99" t="s">
        <v>10</v>
      </c>
      <c r="D27" s="99" t="s">
        <v>11</v>
      </c>
      <c r="E27" s="99">
        <v>7</v>
      </c>
      <c r="F27" s="100" t="s">
        <v>9</v>
      </c>
      <c r="G27" s="101"/>
      <c r="H27" s="102">
        <v>3809725</v>
      </c>
      <c r="I27" s="100" t="s">
        <v>12</v>
      </c>
      <c r="J27" s="103">
        <v>23</v>
      </c>
      <c r="K27" s="103">
        <v>60</v>
      </c>
      <c r="L27" s="104">
        <v>35</v>
      </c>
      <c r="M27" s="105">
        <v>63495.416666666664</v>
      </c>
      <c r="N27" s="106">
        <v>44957</v>
      </c>
      <c r="O27" s="143" t="s">
        <v>115</v>
      </c>
    </row>
    <row r="28" spans="1:18" s="96" customFormat="1" ht="43.15" customHeight="1" x14ac:dyDescent="0.25">
      <c r="A28" s="97">
        <v>23418</v>
      </c>
      <c r="B28" s="98" t="s">
        <v>75</v>
      </c>
      <c r="C28" s="99" t="s">
        <v>76</v>
      </c>
      <c r="D28" s="99" t="s">
        <v>77</v>
      </c>
      <c r="E28" s="99">
        <v>6</v>
      </c>
      <c r="F28" s="100" t="s">
        <v>9</v>
      </c>
      <c r="G28" s="101" t="s">
        <v>47</v>
      </c>
      <c r="H28" s="102">
        <v>11000000</v>
      </c>
      <c r="I28" s="100" t="s">
        <v>56</v>
      </c>
      <c r="J28" s="103">
        <v>68</v>
      </c>
      <c r="K28" s="103">
        <v>135</v>
      </c>
      <c r="L28" s="104">
        <v>35</v>
      </c>
      <c r="M28" s="105">
        <v>81481.481481481474</v>
      </c>
      <c r="N28" s="106">
        <v>44957</v>
      </c>
      <c r="O28" s="107" t="s">
        <v>116</v>
      </c>
    </row>
    <row r="29" spans="1:18" s="96" customFormat="1" ht="55.15" customHeight="1" x14ac:dyDescent="0.25">
      <c r="A29" s="97">
        <v>23701</v>
      </c>
      <c r="B29" s="98" t="s">
        <v>24</v>
      </c>
      <c r="C29" s="100" t="s">
        <v>10</v>
      </c>
      <c r="D29" s="99" t="s">
        <v>67</v>
      </c>
      <c r="E29" s="99">
        <v>7</v>
      </c>
      <c r="F29" s="100" t="s">
        <v>9</v>
      </c>
      <c r="G29" s="101"/>
      <c r="H29" s="102">
        <v>5794594</v>
      </c>
      <c r="I29" s="100" t="s">
        <v>12</v>
      </c>
      <c r="J29" s="103">
        <v>23</v>
      </c>
      <c r="K29" s="103">
        <v>60</v>
      </c>
      <c r="L29" s="104">
        <v>35</v>
      </c>
      <c r="M29" s="105">
        <v>96576.566666666666</v>
      </c>
      <c r="N29" s="106">
        <v>44957</v>
      </c>
      <c r="O29" s="107"/>
    </row>
    <row r="30" spans="1:18" s="96" customFormat="1" ht="42.6" customHeight="1" x14ac:dyDescent="0.25">
      <c r="A30" s="97">
        <v>23700</v>
      </c>
      <c r="B30" s="98" t="s">
        <v>23</v>
      </c>
      <c r="C30" s="99" t="s">
        <v>10</v>
      </c>
      <c r="D30" s="99" t="s">
        <v>11</v>
      </c>
      <c r="E30" s="99">
        <v>7</v>
      </c>
      <c r="F30" s="100" t="s">
        <v>9</v>
      </c>
      <c r="G30" s="101"/>
      <c r="H30" s="102">
        <v>8099669</v>
      </c>
      <c r="I30" s="100" t="s">
        <v>12</v>
      </c>
      <c r="J30" s="103">
        <v>60</v>
      </c>
      <c r="K30" s="103">
        <v>60</v>
      </c>
      <c r="L30" s="104">
        <v>35</v>
      </c>
      <c r="M30" s="105">
        <v>134994.48333333334</v>
      </c>
      <c r="N30" s="106">
        <v>44957</v>
      </c>
      <c r="O30" s="107"/>
    </row>
    <row r="31" spans="1:18" s="96" customFormat="1" ht="36" customHeight="1" x14ac:dyDescent="0.25">
      <c r="A31" s="97">
        <v>23705</v>
      </c>
      <c r="B31" s="98" t="s">
        <v>31</v>
      </c>
      <c r="C31" s="99" t="s">
        <v>10</v>
      </c>
      <c r="D31" s="99" t="s">
        <v>11</v>
      </c>
      <c r="E31" s="99">
        <v>7</v>
      </c>
      <c r="F31" s="100" t="s">
        <v>9</v>
      </c>
      <c r="G31" s="101"/>
      <c r="H31" s="102">
        <v>15000000</v>
      </c>
      <c r="I31" s="100" t="s">
        <v>12</v>
      </c>
      <c r="J31" s="103">
        <v>50</v>
      </c>
      <c r="K31" s="103">
        <v>100</v>
      </c>
      <c r="L31" s="104">
        <v>35</v>
      </c>
      <c r="M31" s="105">
        <v>150000</v>
      </c>
      <c r="N31" s="106">
        <v>44957</v>
      </c>
      <c r="O31" s="107"/>
    </row>
    <row r="32" spans="1:18" s="96" customFormat="1" ht="36" customHeight="1" x14ac:dyDescent="0.25">
      <c r="A32" s="110">
        <v>23717</v>
      </c>
      <c r="B32" s="98" t="s">
        <v>94</v>
      </c>
      <c r="C32" s="99" t="s">
        <v>13</v>
      </c>
      <c r="D32" s="99" t="s">
        <v>14</v>
      </c>
      <c r="E32" s="99">
        <v>11</v>
      </c>
      <c r="F32" s="100" t="s">
        <v>9</v>
      </c>
      <c r="G32" s="111" t="s">
        <v>95</v>
      </c>
      <c r="H32" s="102">
        <v>1500000</v>
      </c>
      <c r="I32" s="100" t="s">
        <v>56</v>
      </c>
      <c r="J32" s="103">
        <v>10</v>
      </c>
      <c r="K32" s="103">
        <v>102</v>
      </c>
      <c r="L32" s="104">
        <v>29</v>
      </c>
      <c r="M32" s="105">
        <v>14705.882352941177</v>
      </c>
      <c r="N32" s="106">
        <v>44957</v>
      </c>
      <c r="O32" s="107"/>
    </row>
    <row r="33" spans="1:15" s="96" customFormat="1" ht="36" customHeight="1" x14ac:dyDescent="0.25">
      <c r="A33" s="97">
        <v>23417</v>
      </c>
      <c r="B33" s="98" t="s">
        <v>29</v>
      </c>
      <c r="C33" s="99" t="s">
        <v>29</v>
      </c>
      <c r="D33" s="99" t="s">
        <v>70</v>
      </c>
      <c r="E33" s="99">
        <v>7</v>
      </c>
      <c r="F33" s="100" t="s">
        <v>46</v>
      </c>
      <c r="G33" s="101" t="s">
        <v>47</v>
      </c>
      <c r="H33" s="102">
        <v>5000000</v>
      </c>
      <c r="I33" s="100" t="s">
        <v>48</v>
      </c>
      <c r="J33" s="103">
        <v>46</v>
      </c>
      <c r="K33" s="103">
        <v>117</v>
      </c>
      <c r="L33" s="104">
        <v>21</v>
      </c>
      <c r="M33" s="105">
        <v>42735.042735042734</v>
      </c>
      <c r="N33" s="106">
        <v>44957</v>
      </c>
      <c r="O33" s="107"/>
    </row>
    <row r="34" spans="1:15" s="96" customFormat="1" ht="36" customHeight="1" x14ac:dyDescent="0.25">
      <c r="A34" s="110">
        <v>23416</v>
      </c>
      <c r="B34" s="98" t="s">
        <v>28</v>
      </c>
      <c r="C34" s="99" t="s">
        <v>84</v>
      </c>
      <c r="D34" s="99" t="s">
        <v>85</v>
      </c>
      <c r="E34" s="99">
        <v>3</v>
      </c>
      <c r="F34" s="100" t="s">
        <v>46</v>
      </c>
      <c r="G34" s="111" t="s">
        <v>47</v>
      </c>
      <c r="H34" s="102">
        <v>9500000</v>
      </c>
      <c r="I34" s="100" t="s">
        <v>48</v>
      </c>
      <c r="J34" s="103">
        <v>50</v>
      </c>
      <c r="K34" s="103">
        <v>96</v>
      </c>
      <c r="L34" s="104">
        <v>21</v>
      </c>
      <c r="M34" s="105">
        <v>98958.33</v>
      </c>
      <c r="N34" s="106">
        <v>44957</v>
      </c>
      <c r="O34" s="107"/>
    </row>
    <row r="35" spans="1:15" s="96" customFormat="1" ht="48" customHeight="1" x14ac:dyDescent="0.25">
      <c r="A35" s="97">
        <v>23405</v>
      </c>
      <c r="B35" s="98" t="s">
        <v>71</v>
      </c>
      <c r="C35" s="99" t="s">
        <v>72</v>
      </c>
      <c r="D35" s="99" t="s">
        <v>73</v>
      </c>
      <c r="E35" s="99">
        <v>11</v>
      </c>
      <c r="F35" s="100" t="s">
        <v>9</v>
      </c>
      <c r="G35" s="101" t="s">
        <v>47</v>
      </c>
      <c r="H35" s="102">
        <v>15000000</v>
      </c>
      <c r="I35" s="100" t="s">
        <v>48</v>
      </c>
      <c r="J35" s="103">
        <v>14</v>
      </c>
      <c r="K35" s="103">
        <v>120</v>
      </c>
      <c r="L35" s="104">
        <v>13</v>
      </c>
      <c r="M35" s="105">
        <v>125000</v>
      </c>
      <c r="N35" s="106">
        <v>44957</v>
      </c>
      <c r="O35" s="107"/>
    </row>
    <row r="36" spans="1:15" s="96" customFormat="1" ht="49.9" customHeight="1" x14ac:dyDescent="0.25">
      <c r="A36" s="97">
        <v>23406</v>
      </c>
      <c r="B36" s="98" t="s">
        <v>30</v>
      </c>
      <c r="C36" s="99" t="s">
        <v>13</v>
      </c>
      <c r="D36" s="99" t="s">
        <v>14</v>
      </c>
      <c r="E36" s="99">
        <v>11</v>
      </c>
      <c r="F36" s="100" t="s">
        <v>9</v>
      </c>
      <c r="G36" s="101" t="s">
        <v>74</v>
      </c>
      <c r="H36" s="102">
        <v>6500000</v>
      </c>
      <c r="I36" s="100" t="s">
        <v>48</v>
      </c>
      <c r="J36" s="103">
        <v>11</v>
      </c>
      <c r="K36" s="103">
        <v>236</v>
      </c>
      <c r="L36" s="104">
        <v>11</v>
      </c>
      <c r="M36" s="105">
        <v>27542.372881355932</v>
      </c>
      <c r="N36" s="106">
        <v>44957</v>
      </c>
      <c r="O36" s="107"/>
    </row>
    <row r="37" spans="1:15" s="96" customFormat="1" ht="32.25" thickBot="1" x14ac:dyDescent="0.3">
      <c r="A37" s="167" t="s">
        <v>15</v>
      </c>
      <c r="B37" s="168"/>
      <c r="C37" s="168"/>
      <c r="D37" s="168"/>
      <c r="E37" s="169"/>
      <c r="F37" s="139"/>
      <c r="G37" s="113"/>
      <c r="H37" s="114">
        <f>SUM(H18:H36)</f>
        <v>115098039</v>
      </c>
      <c r="I37" s="115" t="s">
        <v>79</v>
      </c>
      <c r="J37" s="116">
        <f>SUM(J18:J36)</f>
        <v>582</v>
      </c>
      <c r="K37" s="117"/>
      <c r="L37" s="170"/>
      <c r="M37" s="170"/>
      <c r="N37" s="170"/>
      <c r="O37" s="170"/>
    </row>
    <row r="38" spans="1:15" ht="16.5" thickBot="1" x14ac:dyDescent="0.3">
      <c r="A38" s="151" t="s">
        <v>16</v>
      </c>
      <c r="B38" s="152"/>
      <c r="C38" s="152"/>
      <c r="D38" s="152"/>
      <c r="E38" s="153"/>
      <c r="F38" s="142"/>
      <c r="G38" s="119"/>
      <c r="H38" s="120">
        <f>H18+H19+H20+H21+H22+H23+H24+H28+H25+H26</f>
        <v>44894051</v>
      </c>
      <c r="I38" s="121"/>
      <c r="J38" s="122"/>
      <c r="K38" s="123"/>
      <c r="L38" s="154"/>
      <c r="M38" s="154"/>
      <c r="N38" s="154"/>
      <c r="O38" s="154"/>
    </row>
    <row r="39" spans="1:15" ht="16.5" thickBot="1" x14ac:dyDescent="0.3">
      <c r="A39" s="151" t="s">
        <v>19</v>
      </c>
      <c r="B39" s="152"/>
      <c r="C39" s="152"/>
      <c r="D39" s="152"/>
      <c r="E39" s="153"/>
      <c r="F39" s="142"/>
      <c r="G39" s="124"/>
      <c r="H39" s="125">
        <f>O16-H38</f>
        <v>6814706</v>
      </c>
      <c r="I39" s="126"/>
      <c r="J39" s="127"/>
      <c r="K39" s="141"/>
      <c r="L39" s="141"/>
      <c r="M39" s="141"/>
      <c r="N39" s="141"/>
      <c r="O39" s="141"/>
    </row>
    <row r="40" spans="1:15" x14ac:dyDescent="0.25">
      <c r="G40" s="129"/>
      <c r="L40" s="130"/>
    </row>
    <row r="41" spans="1:15" x14ac:dyDescent="0.25">
      <c r="A41" s="176" t="s">
        <v>87</v>
      </c>
      <c r="B41" s="176"/>
      <c r="C41" s="176"/>
      <c r="D41" s="176"/>
      <c r="E41" s="176"/>
      <c r="F41" s="176"/>
      <c r="G41" s="176"/>
      <c r="H41" s="176"/>
      <c r="I41" s="176"/>
      <c r="J41" s="176"/>
      <c r="K41" s="176"/>
      <c r="L41" s="176"/>
      <c r="M41" s="176"/>
      <c r="N41" s="176"/>
    </row>
    <row r="42" spans="1:15" ht="31.9" customHeight="1" thickBot="1" x14ac:dyDescent="0.3">
      <c r="A42" s="131" t="s">
        <v>38</v>
      </c>
      <c r="B42" s="131" t="s">
        <v>1</v>
      </c>
      <c r="C42" s="131" t="s">
        <v>2</v>
      </c>
      <c r="D42" s="131" t="s">
        <v>3</v>
      </c>
      <c r="E42" s="177" t="s">
        <v>8</v>
      </c>
      <c r="F42" s="178"/>
      <c r="G42" s="178"/>
      <c r="H42" s="179"/>
      <c r="I42" s="132"/>
      <c r="J42" s="132"/>
      <c r="L42" s="132"/>
    </row>
    <row r="43" spans="1:15" ht="42.6" customHeight="1" x14ac:dyDescent="0.25">
      <c r="A43" s="133">
        <v>23704</v>
      </c>
      <c r="B43" s="134" t="s">
        <v>80</v>
      </c>
      <c r="C43" s="134" t="s">
        <v>26</v>
      </c>
      <c r="D43" s="134" t="s">
        <v>27</v>
      </c>
      <c r="E43" s="180" t="s">
        <v>81</v>
      </c>
      <c r="F43" s="181"/>
      <c r="G43" s="181"/>
      <c r="H43" s="181"/>
    </row>
    <row r="44" spans="1:15" ht="33" customHeight="1" x14ac:dyDescent="0.25">
      <c r="A44" s="133">
        <v>23715</v>
      </c>
      <c r="B44" s="134" t="s">
        <v>82</v>
      </c>
      <c r="C44" s="134" t="s">
        <v>83</v>
      </c>
      <c r="D44" s="134" t="s">
        <v>77</v>
      </c>
      <c r="E44" s="171" t="s">
        <v>81</v>
      </c>
      <c r="F44" s="172"/>
      <c r="G44" s="172"/>
      <c r="H44" s="172"/>
    </row>
    <row r="45" spans="1:15" ht="49.9" customHeight="1" x14ac:dyDescent="0.25">
      <c r="A45" s="135">
        <v>22250</v>
      </c>
      <c r="B45" s="134" t="s">
        <v>92</v>
      </c>
      <c r="C45" s="134" t="s">
        <v>93</v>
      </c>
      <c r="D45" s="134" t="s">
        <v>85</v>
      </c>
      <c r="E45" s="173" t="s">
        <v>86</v>
      </c>
      <c r="F45" s="174"/>
      <c r="G45" s="174"/>
      <c r="H45" s="175"/>
    </row>
    <row r="46" spans="1:15" ht="49.9" customHeight="1" x14ac:dyDescent="0.25">
      <c r="A46" s="135">
        <v>23706</v>
      </c>
      <c r="B46" s="134" t="s">
        <v>32</v>
      </c>
      <c r="C46" s="134" t="s">
        <v>103</v>
      </c>
      <c r="D46" s="134" t="s">
        <v>104</v>
      </c>
      <c r="E46" s="173" t="s">
        <v>106</v>
      </c>
      <c r="F46" s="174"/>
      <c r="G46" s="174"/>
      <c r="H46" s="175"/>
    </row>
    <row r="47" spans="1:15" x14ac:dyDescent="0.25">
      <c r="A47" s="135">
        <v>23408</v>
      </c>
      <c r="B47" s="134" t="s">
        <v>107</v>
      </c>
      <c r="C47" s="134" t="s">
        <v>44</v>
      </c>
      <c r="D47" s="134" t="s">
        <v>108</v>
      </c>
      <c r="E47" s="173" t="s">
        <v>106</v>
      </c>
      <c r="F47" s="174"/>
      <c r="G47" s="174"/>
      <c r="H47" s="175"/>
      <c r="L47" s="130"/>
    </row>
    <row r="48" spans="1:15" x14ac:dyDescent="0.25">
      <c r="A48" s="136" t="s">
        <v>121</v>
      </c>
    </row>
    <row r="49" spans="1:13" ht="16.899999999999999" customHeight="1" x14ac:dyDescent="0.25"/>
    <row r="50" spans="1:13" ht="15.6" customHeight="1" x14ac:dyDescent="0.25">
      <c r="A50" s="137" t="s">
        <v>21</v>
      </c>
      <c r="B50" s="137"/>
      <c r="C50" s="137"/>
      <c r="D50" s="137"/>
      <c r="E50" s="137"/>
      <c r="F50" s="137"/>
      <c r="G50" s="138"/>
      <c r="H50" s="137"/>
      <c r="I50" s="137"/>
      <c r="J50" s="137"/>
      <c r="K50" s="137"/>
      <c r="L50" s="137"/>
      <c r="M50" s="137"/>
    </row>
    <row r="51" spans="1:13" ht="15.6" customHeight="1" x14ac:dyDescent="0.25">
      <c r="A51" s="137" t="s">
        <v>17</v>
      </c>
      <c r="B51" s="137"/>
      <c r="C51" s="137"/>
      <c r="D51" s="137"/>
      <c r="E51" s="137"/>
      <c r="F51" s="137"/>
      <c r="G51" s="138"/>
      <c r="H51" s="137"/>
      <c r="I51" s="137"/>
      <c r="J51" s="137"/>
      <c r="K51" s="137"/>
      <c r="L51" s="137"/>
      <c r="M51" s="137"/>
    </row>
    <row r="52" spans="1:13" x14ac:dyDescent="0.25">
      <c r="A52" s="91" t="s">
        <v>99</v>
      </c>
    </row>
  </sheetData>
  <mergeCells count="17">
    <mergeCell ref="A37:E37"/>
    <mergeCell ref="L37:O37"/>
    <mergeCell ref="A12:O12"/>
    <mergeCell ref="A13:O13"/>
    <mergeCell ref="A15:C15"/>
    <mergeCell ref="A16:D16"/>
    <mergeCell ref="L16:N16"/>
    <mergeCell ref="L38:O38"/>
    <mergeCell ref="A39:E39"/>
    <mergeCell ref="A41:N41"/>
    <mergeCell ref="E42:H42"/>
    <mergeCell ref="E43:H43"/>
    <mergeCell ref="E44:H44"/>
    <mergeCell ref="E45:H45"/>
    <mergeCell ref="E46:H46"/>
    <mergeCell ref="E47:H47"/>
    <mergeCell ref="A38:E38"/>
  </mergeCells>
  <conditionalFormatting sqref="M18:M36">
    <cfRule type="cellIs" dxfId="30" priority="1" operator="equal">
      <formula>"Yes"</formula>
    </cfRule>
    <cfRule type="cellIs" dxfId="29" priority="2" operator="equal">
      <formula>"No"</formula>
    </cfRule>
  </conditionalFormatting>
  <conditionalFormatting sqref="M26">
    <cfRule type="cellIs" dxfId="28" priority="3" operator="equal">
      <formula>"No"</formula>
    </cfRule>
  </conditionalFormatting>
  <dataValidations count="1">
    <dataValidation allowBlank="1" sqref="M17:M36" xr:uid="{00000000-0002-0000-0100-000000000000}"/>
  </dataValidations>
  <hyperlinks>
    <hyperlink ref="A43" r:id="rId1" display="mf23704" xr:uid="{00000000-0004-0000-0100-000000000000}"/>
    <hyperlink ref="A44" r:id="rId2" display="mf23715" xr:uid="{00000000-0004-0000-0100-000001000000}"/>
    <hyperlink ref="G18" r:id="rId3" display="22274" xr:uid="{00000000-0004-0000-0100-000002000000}"/>
    <hyperlink ref="G23" r:id="rId4" display="22278" xr:uid="{00000000-0004-0000-0100-000003000000}"/>
    <hyperlink ref="G21" r:id="rId5" display="22285" xr:uid="{00000000-0004-0000-0100-000004000000}"/>
    <hyperlink ref="G20" r:id="rId6" display="22297" xr:uid="{00000000-0004-0000-0100-000005000000}"/>
  </hyperlinks>
  <pageMargins left="0.25" right="0.25" top="0.75" bottom="0.75" header="0.3" footer="0.3"/>
  <pageSetup orientation="landscape"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0:R52"/>
  <sheetViews>
    <sheetView topLeftCell="A13" zoomScale="80" zoomScaleNormal="80" workbookViewId="0">
      <selection activeCell="B29" sqref="B29"/>
    </sheetView>
  </sheetViews>
  <sheetFormatPr defaultColWidth="16.42578125" defaultRowHeight="15.75" x14ac:dyDescent="0.25"/>
  <cols>
    <col min="1" max="6" width="16.42578125" style="91"/>
    <col min="7" max="7" width="16.42578125" style="90"/>
    <col min="8" max="16384" width="16.42578125" style="91"/>
  </cols>
  <sheetData>
    <row r="10" spans="1:15" x14ac:dyDescent="0.25">
      <c r="A10" s="89"/>
      <c r="B10" s="89"/>
      <c r="C10" s="89"/>
      <c r="D10" s="89"/>
      <c r="E10" s="89"/>
      <c r="F10" s="89"/>
      <c r="H10" s="89"/>
      <c r="I10" s="89"/>
      <c r="J10" s="89"/>
      <c r="K10" s="89"/>
      <c r="L10" s="89"/>
      <c r="M10" s="89"/>
      <c r="N10" s="89"/>
      <c r="O10" s="89"/>
    </row>
    <row r="11" spans="1:15" ht="15.6" customHeight="1" x14ac:dyDescent="0.25">
      <c r="A11" s="1"/>
      <c r="B11" s="1"/>
      <c r="C11" s="1"/>
      <c r="D11" s="1"/>
      <c r="E11" s="3" t="s">
        <v>90</v>
      </c>
      <c r="F11" s="1"/>
      <c r="G11" s="1"/>
      <c r="H11" s="1"/>
      <c r="I11" s="1"/>
      <c r="J11" s="1"/>
      <c r="K11" s="1"/>
      <c r="L11" s="92"/>
      <c r="M11" s="92"/>
      <c r="N11" s="92"/>
      <c r="O11" s="92"/>
    </row>
    <row r="12" spans="1:15" ht="81" customHeight="1" x14ac:dyDescent="0.25">
      <c r="A12" s="155" t="s">
        <v>20</v>
      </c>
      <c r="B12" s="155"/>
      <c r="C12" s="155"/>
      <c r="D12" s="155"/>
      <c r="E12" s="155"/>
      <c r="F12" s="155"/>
      <c r="G12" s="155"/>
      <c r="H12" s="155"/>
      <c r="I12" s="155"/>
      <c r="J12" s="155"/>
      <c r="K12" s="155"/>
      <c r="L12" s="155"/>
      <c r="M12" s="156"/>
      <c r="N12" s="156"/>
      <c r="O12" s="156"/>
    </row>
    <row r="13" spans="1:15" x14ac:dyDescent="0.25">
      <c r="A13" s="157" t="s">
        <v>114</v>
      </c>
      <c r="B13" s="158"/>
      <c r="C13" s="158"/>
      <c r="D13" s="158"/>
      <c r="E13" s="159"/>
      <c r="F13" s="159"/>
      <c r="G13" s="159"/>
      <c r="H13" s="159"/>
      <c r="I13" s="159"/>
      <c r="J13" s="159"/>
      <c r="K13" s="159"/>
      <c r="L13" s="159"/>
      <c r="M13" s="159"/>
      <c r="N13" s="159"/>
      <c r="O13" s="159"/>
    </row>
    <row r="14" spans="1:15" x14ac:dyDescent="0.25">
      <c r="A14" s="89"/>
      <c r="B14" s="89"/>
      <c r="C14" s="89"/>
      <c r="D14" s="89"/>
      <c r="E14" s="89"/>
      <c r="F14" s="89"/>
      <c r="H14" s="89"/>
      <c r="I14" s="89"/>
      <c r="J14" s="89"/>
      <c r="K14" s="89"/>
      <c r="L14" s="89"/>
      <c r="M14" s="89"/>
    </row>
    <row r="15" spans="1:15" ht="16.5" thickBot="1" x14ac:dyDescent="0.3">
      <c r="A15" s="160"/>
      <c r="B15" s="160"/>
      <c r="C15" s="160"/>
    </row>
    <row r="16" spans="1:15" ht="16.5" thickBot="1" x14ac:dyDescent="0.3">
      <c r="A16" s="161" t="s">
        <v>22</v>
      </c>
      <c r="B16" s="162"/>
      <c r="C16" s="162"/>
      <c r="D16" s="163"/>
      <c r="L16" s="182" t="s">
        <v>78</v>
      </c>
      <c r="M16" s="165"/>
      <c r="N16" s="166"/>
      <c r="O16" s="93">
        <v>51708757</v>
      </c>
    </row>
    <row r="17" spans="1:18" s="96" customFormat="1" ht="60.6" customHeight="1" x14ac:dyDescent="0.25">
      <c r="A17" s="94" t="s">
        <v>0</v>
      </c>
      <c r="B17" s="94" t="s">
        <v>1</v>
      </c>
      <c r="C17" s="94" t="s">
        <v>2</v>
      </c>
      <c r="D17" s="94" t="s">
        <v>3</v>
      </c>
      <c r="E17" s="95" t="s">
        <v>4</v>
      </c>
      <c r="F17" s="95" t="s">
        <v>97</v>
      </c>
      <c r="G17" s="95" t="s">
        <v>39</v>
      </c>
      <c r="H17" s="95" t="s">
        <v>18</v>
      </c>
      <c r="I17" s="95" t="s">
        <v>5</v>
      </c>
      <c r="J17" s="95" t="s">
        <v>40</v>
      </c>
      <c r="K17" s="95" t="s">
        <v>6</v>
      </c>
      <c r="L17" s="95" t="s">
        <v>98</v>
      </c>
      <c r="M17" s="95" t="s">
        <v>42</v>
      </c>
      <c r="N17" s="95" t="s">
        <v>7</v>
      </c>
      <c r="O17" s="95" t="s">
        <v>8</v>
      </c>
    </row>
    <row r="18" spans="1:18" s="96" customFormat="1" ht="39.6" customHeight="1" x14ac:dyDescent="0.25">
      <c r="A18" s="97">
        <v>23709</v>
      </c>
      <c r="B18" s="98" t="s">
        <v>49</v>
      </c>
      <c r="C18" s="99" t="s">
        <v>10</v>
      </c>
      <c r="D18" s="99" t="s">
        <v>11</v>
      </c>
      <c r="E18" s="99">
        <v>7</v>
      </c>
      <c r="F18" s="100" t="s">
        <v>9</v>
      </c>
      <c r="G18" s="101" t="s">
        <v>50</v>
      </c>
      <c r="H18" s="102">
        <v>1082400</v>
      </c>
      <c r="I18" s="100" t="s">
        <v>12</v>
      </c>
      <c r="J18" s="103">
        <v>10</v>
      </c>
      <c r="K18" s="103">
        <v>100</v>
      </c>
      <c r="L18" s="104">
        <v>35</v>
      </c>
      <c r="M18" s="105">
        <v>10824</v>
      </c>
      <c r="N18" s="106">
        <v>44957</v>
      </c>
      <c r="O18" s="107" t="s">
        <v>111</v>
      </c>
    </row>
    <row r="19" spans="1:18" s="96" customFormat="1" ht="36" customHeight="1" x14ac:dyDescent="0.25">
      <c r="A19" s="97">
        <v>23605</v>
      </c>
      <c r="B19" s="98" t="s">
        <v>51</v>
      </c>
      <c r="C19" s="99" t="s">
        <v>10</v>
      </c>
      <c r="D19" s="99" t="s">
        <v>11</v>
      </c>
      <c r="E19" s="99">
        <v>7</v>
      </c>
      <c r="F19" s="100" t="s">
        <v>9</v>
      </c>
      <c r="G19" s="101" t="s">
        <v>47</v>
      </c>
      <c r="H19" s="102">
        <v>2375000</v>
      </c>
      <c r="I19" s="100" t="s">
        <v>48</v>
      </c>
      <c r="J19" s="103">
        <v>11</v>
      </c>
      <c r="K19" s="103">
        <v>215</v>
      </c>
      <c r="L19" s="104">
        <v>35</v>
      </c>
      <c r="M19" s="105">
        <v>11627.906976744185</v>
      </c>
      <c r="N19" s="106">
        <v>44957</v>
      </c>
      <c r="O19" s="107" t="s">
        <v>109</v>
      </c>
    </row>
    <row r="20" spans="1:18" s="96" customFormat="1" ht="36" customHeight="1" x14ac:dyDescent="0.25">
      <c r="A20" s="97">
        <v>23712</v>
      </c>
      <c r="B20" s="98" t="s">
        <v>52</v>
      </c>
      <c r="C20" s="99" t="s">
        <v>53</v>
      </c>
      <c r="D20" s="99" t="s">
        <v>54</v>
      </c>
      <c r="E20" s="99">
        <v>3</v>
      </c>
      <c r="F20" s="100" t="s">
        <v>9</v>
      </c>
      <c r="G20" s="101" t="s">
        <v>55</v>
      </c>
      <c r="H20" s="102">
        <v>1506500</v>
      </c>
      <c r="I20" s="100" t="s">
        <v>56</v>
      </c>
      <c r="J20" s="103">
        <v>10</v>
      </c>
      <c r="K20" s="103">
        <v>69</v>
      </c>
      <c r="L20" s="104">
        <v>35</v>
      </c>
      <c r="M20" s="105">
        <v>21833.333333333332</v>
      </c>
      <c r="N20" s="106">
        <v>44957</v>
      </c>
      <c r="O20" s="107" t="s">
        <v>112</v>
      </c>
    </row>
    <row r="21" spans="1:18" s="96" customFormat="1" ht="36" customHeight="1" x14ac:dyDescent="0.25">
      <c r="A21" s="97">
        <v>23711</v>
      </c>
      <c r="B21" s="98" t="s">
        <v>57</v>
      </c>
      <c r="C21" s="99" t="s">
        <v>58</v>
      </c>
      <c r="D21" s="99" t="s">
        <v>58</v>
      </c>
      <c r="E21" s="99">
        <v>3</v>
      </c>
      <c r="F21" s="100" t="s">
        <v>9</v>
      </c>
      <c r="G21" s="101" t="s">
        <v>59</v>
      </c>
      <c r="H21" s="102">
        <v>2060000</v>
      </c>
      <c r="I21" s="100" t="s">
        <v>48</v>
      </c>
      <c r="J21" s="103">
        <v>11</v>
      </c>
      <c r="K21" s="103">
        <v>71</v>
      </c>
      <c r="L21" s="104">
        <v>35</v>
      </c>
      <c r="M21" s="105">
        <v>29014.084507042255</v>
      </c>
      <c r="N21" s="106">
        <v>44957</v>
      </c>
      <c r="O21" s="107" t="s">
        <v>112</v>
      </c>
    </row>
    <row r="22" spans="1:18" s="96" customFormat="1" ht="36" customHeight="1" x14ac:dyDescent="0.25">
      <c r="A22" s="97">
        <v>23426</v>
      </c>
      <c r="B22" s="98" t="s">
        <v>60</v>
      </c>
      <c r="C22" s="99" t="s">
        <v>61</v>
      </c>
      <c r="D22" s="99" t="s">
        <v>29</v>
      </c>
      <c r="E22" s="99">
        <v>2</v>
      </c>
      <c r="F22" s="100" t="s">
        <v>46</v>
      </c>
      <c r="G22" s="101" t="s">
        <v>47</v>
      </c>
      <c r="H22" s="102">
        <v>8950000</v>
      </c>
      <c r="I22" s="100" t="s">
        <v>48</v>
      </c>
      <c r="J22" s="108">
        <v>84</v>
      </c>
      <c r="K22" s="103">
        <v>304</v>
      </c>
      <c r="L22" s="104">
        <v>35</v>
      </c>
      <c r="M22" s="105">
        <v>29440.78947368421</v>
      </c>
      <c r="N22" s="106">
        <v>44957</v>
      </c>
      <c r="O22" s="107" t="s">
        <v>109</v>
      </c>
    </row>
    <row r="23" spans="1:18" s="96" customFormat="1" ht="36" customHeight="1" x14ac:dyDescent="0.25">
      <c r="A23" s="97">
        <v>23710</v>
      </c>
      <c r="B23" s="98" t="s">
        <v>63</v>
      </c>
      <c r="C23" s="99" t="s">
        <v>64</v>
      </c>
      <c r="D23" s="99" t="s">
        <v>54</v>
      </c>
      <c r="E23" s="99">
        <v>3</v>
      </c>
      <c r="F23" s="100" t="s">
        <v>9</v>
      </c>
      <c r="G23" s="101" t="s">
        <v>65</v>
      </c>
      <c r="H23" s="102">
        <v>1946200</v>
      </c>
      <c r="I23" s="100" t="s">
        <v>56</v>
      </c>
      <c r="J23" s="103">
        <v>10</v>
      </c>
      <c r="K23" s="103">
        <v>59</v>
      </c>
      <c r="L23" s="104">
        <v>35</v>
      </c>
      <c r="M23" s="105">
        <v>32986.4406779661</v>
      </c>
      <c r="N23" s="106">
        <v>44957</v>
      </c>
      <c r="O23" s="107" t="s">
        <v>111</v>
      </c>
      <c r="R23" s="109"/>
    </row>
    <row r="24" spans="1:18" s="96" customFormat="1" ht="36" customHeight="1" x14ac:dyDescent="0.25">
      <c r="A24" s="97">
        <v>23427</v>
      </c>
      <c r="B24" s="98" t="s">
        <v>66</v>
      </c>
      <c r="C24" s="99" t="s">
        <v>10</v>
      </c>
      <c r="D24" s="99" t="s">
        <v>67</v>
      </c>
      <c r="E24" s="99">
        <v>7</v>
      </c>
      <c r="F24" s="100" t="s">
        <v>46</v>
      </c>
      <c r="G24" s="101" t="s">
        <v>47</v>
      </c>
      <c r="H24" s="102">
        <v>6000000</v>
      </c>
      <c r="I24" s="100" t="s">
        <v>48</v>
      </c>
      <c r="J24" s="108">
        <v>35</v>
      </c>
      <c r="K24" s="103">
        <v>136</v>
      </c>
      <c r="L24" s="104">
        <v>35</v>
      </c>
      <c r="M24" s="105">
        <v>44117.647058823532</v>
      </c>
      <c r="N24" s="106">
        <v>44957</v>
      </c>
      <c r="O24" s="107" t="s">
        <v>109</v>
      </c>
    </row>
    <row r="25" spans="1:18" s="96" customFormat="1" ht="36" customHeight="1" x14ac:dyDescent="0.25">
      <c r="A25" s="97">
        <v>23703</v>
      </c>
      <c r="B25" s="98" t="s">
        <v>25</v>
      </c>
      <c r="C25" s="99" t="s">
        <v>10</v>
      </c>
      <c r="D25" s="99" t="s">
        <v>11</v>
      </c>
      <c r="E25" s="99">
        <v>7</v>
      </c>
      <c r="F25" s="100" t="s">
        <v>9</v>
      </c>
      <c r="G25" s="101"/>
      <c r="H25" s="102">
        <v>5500000</v>
      </c>
      <c r="I25" s="100" t="s">
        <v>12</v>
      </c>
      <c r="J25" s="103">
        <v>28</v>
      </c>
      <c r="K25" s="103">
        <v>120</v>
      </c>
      <c r="L25" s="104">
        <v>35</v>
      </c>
      <c r="M25" s="105">
        <v>45833.333333333336</v>
      </c>
      <c r="N25" s="106">
        <v>44957</v>
      </c>
      <c r="O25" s="107"/>
    </row>
    <row r="26" spans="1:18" s="96" customFormat="1" ht="36" customHeight="1" x14ac:dyDescent="0.25">
      <c r="A26" s="97">
        <v>23707</v>
      </c>
      <c r="B26" s="98" t="s">
        <v>35</v>
      </c>
      <c r="C26" s="99" t="s">
        <v>36</v>
      </c>
      <c r="D26" s="99" t="s">
        <v>37</v>
      </c>
      <c r="E26" s="99">
        <v>12</v>
      </c>
      <c r="F26" s="100" t="s">
        <v>46</v>
      </c>
      <c r="G26" s="101" t="s">
        <v>68</v>
      </c>
      <c r="H26" s="102">
        <v>4500000</v>
      </c>
      <c r="I26" s="100" t="s">
        <v>48</v>
      </c>
      <c r="J26" s="103">
        <v>27</v>
      </c>
      <c r="K26" s="103">
        <v>80</v>
      </c>
      <c r="L26" s="104">
        <v>35</v>
      </c>
      <c r="M26" s="105">
        <v>56250</v>
      </c>
      <c r="N26" s="106">
        <v>44957</v>
      </c>
      <c r="O26" s="107"/>
    </row>
    <row r="27" spans="1:18" s="96" customFormat="1" ht="36" customHeight="1" x14ac:dyDescent="0.25">
      <c r="A27" s="97">
        <v>23702</v>
      </c>
      <c r="B27" s="98" t="s">
        <v>69</v>
      </c>
      <c r="C27" s="99" t="s">
        <v>10</v>
      </c>
      <c r="D27" s="99" t="s">
        <v>11</v>
      </c>
      <c r="E27" s="99">
        <v>7</v>
      </c>
      <c r="F27" s="100" t="s">
        <v>9</v>
      </c>
      <c r="G27" s="101"/>
      <c r="H27" s="102">
        <v>3809725</v>
      </c>
      <c r="I27" s="100" t="s">
        <v>12</v>
      </c>
      <c r="J27" s="103">
        <v>23</v>
      </c>
      <c r="K27" s="103">
        <v>60</v>
      </c>
      <c r="L27" s="104">
        <v>35</v>
      </c>
      <c r="M27" s="105">
        <v>63495.416666666664</v>
      </c>
      <c r="N27" s="106">
        <v>44957</v>
      </c>
      <c r="O27" s="107"/>
    </row>
    <row r="28" spans="1:18" s="96" customFormat="1" ht="43.15" customHeight="1" x14ac:dyDescent="0.25">
      <c r="A28" s="97">
        <v>23418</v>
      </c>
      <c r="B28" s="98" t="s">
        <v>75</v>
      </c>
      <c r="C28" s="99" t="s">
        <v>76</v>
      </c>
      <c r="D28" s="99" t="s">
        <v>77</v>
      </c>
      <c r="E28" s="99">
        <v>6</v>
      </c>
      <c r="F28" s="100" t="s">
        <v>9</v>
      </c>
      <c r="G28" s="101" t="s">
        <v>47</v>
      </c>
      <c r="H28" s="102">
        <v>11000000</v>
      </c>
      <c r="I28" s="100" t="s">
        <v>56</v>
      </c>
      <c r="J28" s="103">
        <v>68</v>
      </c>
      <c r="K28" s="103">
        <v>135</v>
      </c>
      <c r="L28" s="104">
        <v>35</v>
      </c>
      <c r="M28" s="105">
        <v>81481.481481481474</v>
      </c>
      <c r="N28" s="106">
        <v>44957</v>
      </c>
      <c r="O28" s="107" t="s">
        <v>111</v>
      </c>
    </row>
    <row r="29" spans="1:18" s="96" customFormat="1" ht="55.15" customHeight="1" x14ac:dyDescent="0.25">
      <c r="A29" s="97">
        <v>23701</v>
      </c>
      <c r="B29" s="98" t="s">
        <v>24</v>
      </c>
      <c r="C29" s="100" t="s">
        <v>10</v>
      </c>
      <c r="D29" s="99" t="s">
        <v>67</v>
      </c>
      <c r="E29" s="99">
        <v>7</v>
      </c>
      <c r="F29" s="100" t="s">
        <v>9</v>
      </c>
      <c r="G29" s="101"/>
      <c r="H29" s="102">
        <v>5794594</v>
      </c>
      <c r="I29" s="100" t="s">
        <v>12</v>
      </c>
      <c r="J29" s="103">
        <v>23</v>
      </c>
      <c r="K29" s="103">
        <v>60</v>
      </c>
      <c r="L29" s="104">
        <v>35</v>
      </c>
      <c r="M29" s="105">
        <v>96576.566666666666</v>
      </c>
      <c r="N29" s="106">
        <v>44957</v>
      </c>
      <c r="O29" s="107"/>
    </row>
    <row r="30" spans="1:18" s="96" customFormat="1" ht="42.6" customHeight="1" x14ac:dyDescent="0.25">
      <c r="A30" s="97">
        <v>23700</v>
      </c>
      <c r="B30" s="98" t="s">
        <v>23</v>
      </c>
      <c r="C30" s="99" t="s">
        <v>10</v>
      </c>
      <c r="D30" s="99" t="s">
        <v>11</v>
      </c>
      <c r="E30" s="99">
        <v>7</v>
      </c>
      <c r="F30" s="100" t="s">
        <v>9</v>
      </c>
      <c r="G30" s="101"/>
      <c r="H30" s="102">
        <v>8099669</v>
      </c>
      <c r="I30" s="100" t="s">
        <v>12</v>
      </c>
      <c r="J30" s="103">
        <v>60</v>
      </c>
      <c r="K30" s="103">
        <v>60</v>
      </c>
      <c r="L30" s="104">
        <v>35</v>
      </c>
      <c r="M30" s="105">
        <v>134994.48333333334</v>
      </c>
      <c r="N30" s="106">
        <v>44957</v>
      </c>
      <c r="O30" s="107"/>
    </row>
    <row r="31" spans="1:18" s="96" customFormat="1" ht="36" customHeight="1" x14ac:dyDescent="0.25">
      <c r="A31" s="97">
        <v>23705</v>
      </c>
      <c r="B31" s="98" t="s">
        <v>31</v>
      </c>
      <c r="C31" s="99" t="s">
        <v>10</v>
      </c>
      <c r="D31" s="99" t="s">
        <v>11</v>
      </c>
      <c r="E31" s="99">
        <v>7</v>
      </c>
      <c r="F31" s="100" t="s">
        <v>9</v>
      </c>
      <c r="G31" s="101"/>
      <c r="H31" s="102">
        <v>15000000</v>
      </c>
      <c r="I31" s="100" t="s">
        <v>12</v>
      </c>
      <c r="J31" s="103">
        <v>50</v>
      </c>
      <c r="K31" s="103">
        <v>100</v>
      </c>
      <c r="L31" s="104">
        <v>35</v>
      </c>
      <c r="M31" s="105">
        <v>150000</v>
      </c>
      <c r="N31" s="106">
        <v>44957</v>
      </c>
      <c r="O31" s="107"/>
    </row>
    <row r="32" spans="1:18" s="96" customFormat="1" ht="36" customHeight="1" x14ac:dyDescent="0.25">
      <c r="A32" s="110">
        <v>23717</v>
      </c>
      <c r="B32" s="98" t="s">
        <v>94</v>
      </c>
      <c r="C32" s="99" t="s">
        <v>13</v>
      </c>
      <c r="D32" s="99" t="s">
        <v>14</v>
      </c>
      <c r="E32" s="99">
        <v>11</v>
      </c>
      <c r="F32" s="100" t="s">
        <v>9</v>
      </c>
      <c r="G32" s="111" t="s">
        <v>95</v>
      </c>
      <c r="H32" s="102">
        <v>1500000</v>
      </c>
      <c r="I32" s="100" t="s">
        <v>56</v>
      </c>
      <c r="J32" s="103">
        <v>10</v>
      </c>
      <c r="K32" s="103">
        <v>102</v>
      </c>
      <c r="L32" s="104">
        <v>29</v>
      </c>
      <c r="M32" s="105">
        <v>14705.882352941177</v>
      </c>
      <c r="N32" s="106">
        <v>44957</v>
      </c>
      <c r="O32" s="107"/>
    </row>
    <row r="33" spans="1:15" s="96" customFormat="1" ht="36" customHeight="1" x14ac:dyDescent="0.25">
      <c r="A33" s="97">
        <v>23417</v>
      </c>
      <c r="B33" s="98" t="s">
        <v>29</v>
      </c>
      <c r="C33" s="99" t="s">
        <v>29</v>
      </c>
      <c r="D33" s="99" t="s">
        <v>70</v>
      </c>
      <c r="E33" s="99">
        <v>7</v>
      </c>
      <c r="F33" s="100" t="s">
        <v>46</v>
      </c>
      <c r="G33" s="101" t="s">
        <v>47</v>
      </c>
      <c r="H33" s="102">
        <v>5000000</v>
      </c>
      <c r="I33" s="100" t="s">
        <v>48</v>
      </c>
      <c r="J33" s="103">
        <v>46</v>
      </c>
      <c r="K33" s="103">
        <v>117</v>
      </c>
      <c r="L33" s="104">
        <v>21</v>
      </c>
      <c r="M33" s="105">
        <v>42735.042735042734</v>
      </c>
      <c r="N33" s="106">
        <v>44957</v>
      </c>
      <c r="O33" s="107"/>
    </row>
    <row r="34" spans="1:15" s="96" customFormat="1" ht="36" customHeight="1" x14ac:dyDescent="0.25">
      <c r="A34" s="110">
        <v>23416</v>
      </c>
      <c r="B34" s="98" t="s">
        <v>28</v>
      </c>
      <c r="C34" s="99" t="s">
        <v>84</v>
      </c>
      <c r="D34" s="99" t="s">
        <v>85</v>
      </c>
      <c r="E34" s="99">
        <v>3</v>
      </c>
      <c r="F34" s="100" t="s">
        <v>46</v>
      </c>
      <c r="G34" s="111" t="s">
        <v>47</v>
      </c>
      <c r="H34" s="102">
        <v>9500000</v>
      </c>
      <c r="I34" s="100" t="s">
        <v>48</v>
      </c>
      <c r="J34" s="103">
        <v>50</v>
      </c>
      <c r="K34" s="103">
        <v>96</v>
      </c>
      <c r="L34" s="104">
        <v>21</v>
      </c>
      <c r="M34" s="105">
        <v>98958.33</v>
      </c>
      <c r="N34" s="106">
        <v>44957</v>
      </c>
      <c r="O34" s="107"/>
    </row>
    <row r="35" spans="1:15" s="96" customFormat="1" ht="48" customHeight="1" x14ac:dyDescent="0.25">
      <c r="A35" s="97">
        <v>23405</v>
      </c>
      <c r="B35" s="98" t="s">
        <v>71</v>
      </c>
      <c r="C35" s="99" t="s">
        <v>72</v>
      </c>
      <c r="D35" s="99" t="s">
        <v>73</v>
      </c>
      <c r="E35" s="99">
        <v>11</v>
      </c>
      <c r="F35" s="100" t="s">
        <v>9</v>
      </c>
      <c r="G35" s="101" t="s">
        <v>47</v>
      </c>
      <c r="H35" s="102">
        <v>15000000</v>
      </c>
      <c r="I35" s="100" t="s">
        <v>48</v>
      </c>
      <c r="J35" s="103">
        <v>14</v>
      </c>
      <c r="K35" s="103">
        <v>120</v>
      </c>
      <c r="L35" s="104">
        <v>13</v>
      </c>
      <c r="M35" s="105">
        <v>125000</v>
      </c>
      <c r="N35" s="106">
        <v>44957</v>
      </c>
      <c r="O35" s="107"/>
    </row>
    <row r="36" spans="1:15" s="96" customFormat="1" ht="49.9" customHeight="1" x14ac:dyDescent="0.25">
      <c r="A36" s="97">
        <v>23406</v>
      </c>
      <c r="B36" s="98" t="s">
        <v>30</v>
      </c>
      <c r="C36" s="99" t="s">
        <v>13</v>
      </c>
      <c r="D36" s="99" t="s">
        <v>14</v>
      </c>
      <c r="E36" s="99">
        <v>11</v>
      </c>
      <c r="F36" s="100" t="s">
        <v>9</v>
      </c>
      <c r="G36" s="101" t="s">
        <v>74</v>
      </c>
      <c r="H36" s="102">
        <v>6500000</v>
      </c>
      <c r="I36" s="100" t="s">
        <v>48</v>
      </c>
      <c r="J36" s="103">
        <v>11</v>
      </c>
      <c r="K36" s="103">
        <v>236</v>
      </c>
      <c r="L36" s="104">
        <v>11</v>
      </c>
      <c r="M36" s="105">
        <v>27542.372881355932</v>
      </c>
      <c r="N36" s="106">
        <v>44957</v>
      </c>
      <c r="O36" s="107"/>
    </row>
    <row r="37" spans="1:15" s="96" customFormat="1" ht="32.25" thickBot="1" x14ac:dyDescent="0.3">
      <c r="A37" s="167" t="s">
        <v>15</v>
      </c>
      <c r="B37" s="168"/>
      <c r="C37" s="168"/>
      <c r="D37" s="168"/>
      <c r="E37" s="169"/>
      <c r="F37" s="112"/>
      <c r="G37" s="113"/>
      <c r="H37" s="114">
        <f>SUM(H18:H36)</f>
        <v>115124088</v>
      </c>
      <c r="I37" s="115" t="s">
        <v>79</v>
      </c>
      <c r="J37" s="116">
        <f>SUM(J18:J36)</f>
        <v>581</v>
      </c>
      <c r="K37" s="117"/>
      <c r="L37" s="170"/>
      <c r="M37" s="170"/>
      <c r="N37" s="170"/>
      <c r="O37" s="170"/>
    </row>
    <row r="38" spans="1:15" ht="16.5" thickBot="1" x14ac:dyDescent="0.3">
      <c r="A38" s="151" t="s">
        <v>16</v>
      </c>
      <c r="B38" s="152"/>
      <c r="C38" s="152"/>
      <c r="D38" s="152"/>
      <c r="E38" s="153"/>
      <c r="F38" s="118"/>
      <c r="G38" s="119"/>
      <c r="H38" s="120">
        <f>H18+H19+H20+H21+H22+H23+H24+H28</f>
        <v>34920100</v>
      </c>
      <c r="I38" s="121"/>
      <c r="J38" s="122"/>
      <c r="K38" s="123"/>
      <c r="L38" s="154"/>
      <c r="M38" s="154"/>
      <c r="N38" s="154"/>
      <c r="O38" s="154"/>
    </row>
    <row r="39" spans="1:15" ht="16.5" thickBot="1" x14ac:dyDescent="0.3">
      <c r="A39" s="151" t="s">
        <v>19</v>
      </c>
      <c r="B39" s="152"/>
      <c r="C39" s="152"/>
      <c r="D39" s="152"/>
      <c r="E39" s="153"/>
      <c r="F39" s="118"/>
      <c r="G39" s="124"/>
      <c r="H39" s="125">
        <f>O16-H38</f>
        <v>16788657</v>
      </c>
      <c r="I39" s="126"/>
      <c r="J39" s="127"/>
      <c r="K39" s="128"/>
      <c r="L39" s="128"/>
      <c r="M39" s="128"/>
      <c r="N39" s="128"/>
      <c r="O39" s="128"/>
    </row>
    <row r="40" spans="1:15" x14ac:dyDescent="0.25">
      <c r="G40" s="129"/>
      <c r="L40" s="130"/>
    </row>
    <row r="41" spans="1:15" x14ac:dyDescent="0.25">
      <c r="A41" s="176" t="s">
        <v>87</v>
      </c>
      <c r="B41" s="176"/>
      <c r="C41" s="176"/>
      <c r="D41" s="176"/>
      <c r="E41" s="176"/>
      <c r="F41" s="176"/>
      <c r="G41" s="176"/>
      <c r="H41" s="176"/>
      <c r="I41" s="176"/>
      <c r="J41" s="176"/>
      <c r="K41" s="176"/>
      <c r="L41" s="176"/>
      <c r="M41" s="176"/>
      <c r="N41" s="176"/>
    </row>
    <row r="42" spans="1:15" ht="31.9" customHeight="1" thickBot="1" x14ac:dyDescent="0.3">
      <c r="A42" s="131" t="s">
        <v>38</v>
      </c>
      <c r="B42" s="131" t="s">
        <v>1</v>
      </c>
      <c r="C42" s="131" t="s">
        <v>2</v>
      </c>
      <c r="D42" s="131" t="s">
        <v>3</v>
      </c>
      <c r="E42" s="177" t="s">
        <v>8</v>
      </c>
      <c r="F42" s="178"/>
      <c r="G42" s="178"/>
      <c r="H42" s="179"/>
      <c r="I42" s="132"/>
      <c r="L42" s="132"/>
    </row>
    <row r="43" spans="1:15" ht="42.6" customHeight="1" x14ac:dyDescent="0.25">
      <c r="A43" s="133">
        <v>23704</v>
      </c>
      <c r="B43" s="134" t="s">
        <v>80</v>
      </c>
      <c r="C43" s="134" t="s">
        <v>26</v>
      </c>
      <c r="D43" s="134" t="s">
        <v>27</v>
      </c>
      <c r="E43" s="180" t="s">
        <v>81</v>
      </c>
      <c r="F43" s="181"/>
      <c r="G43" s="181"/>
      <c r="H43" s="181"/>
    </row>
    <row r="44" spans="1:15" ht="33" customHeight="1" x14ac:dyDescent="0.25">
      <c r="A44" s="133">
        <v>23715</v>
      </c>
      <c r="B44" s="134" t="s">
        <v>82</v>
      </c>
      <c r="C44" s="134" t="s">
        <v>83</v>
      </c>
      <c r="D44" s="134" t="s">
        <v>77</v>
      </c>
      <c r="E44" s="171" t="s">
        <v>81</v>
      </c>
      <c r="F44" s="172"/>
      <c r="G44" s="172"/>
      <c r="H44" s="172"/>
    </row>
    <row r="45" spans="1:15" ht="49.9" customHeight="1" x14ac:dyDescent="0.25">
      <c r="A45" s="135">
        <v>22250</v>
      </c>
      <c r="B45" s="134" t="s">
        <v>92</v>
      </c>
      <c r="C45" s="134" t="s">
        <v>93</v>
      </c>
      <c r="D45" s="134" t="s">
        <v>85</v>
      </c>
      <c r="E45" s="173" t="s">
        <v>86</v>
      </c>
      <c r="F45" s="174"/>
      <c r="G45" s="174"/>
      <c r="H45" s="175"/>
    </row>
    <row r="46" spans="1:15" ht="49.9" customHeight="1" x14ac:dyDescent="0.25">
      <c r="A46" s="135">
        <v>23706</v>
      </c>
      <c r="B46" s="134" t="s">
        <v>32</v>
      </c>
      <c r="C46" s="134" t="s">
        <v>103</v>
      </c>
      <c r="D46" s="134" t="s">
        <v>104</v>
      </c>
      <c r="E46" s="173" t="s">
        <v>106</v>
      </c>
      <c r="F46" s="174"/>
      <c r="G46" s="174"/>
      <c r="H46" s="175"/>
    </row>
    <row r="47" spans="1:15" x14ac:dyDescent="0.25">
      <c r="A47" s="135">
        <v>23408</v>
      </c>
      <c r="B47" s="134" t="s">
        <v>107</v>
      </c>
      <c r="C47" s="134" t="s">
        <v>44</v>
      </c>
      <c r="D47" s="134" t="s">
        <v>108</v>
      </c>
      <c r="E47" s="173" t="s">
        <v>106</v>
      </c>
      <c r="F47" s="174"/>
      <c r="G47" s="174"/>
      <c r="H47" s="175"/>
      <c r="L47" s="130"/>
    </row>
    <row r="48" spans="1:15" x14ac:dyDescent="0.25">
      <c r="A48" s="136" t="s">
        <v>113</v>
      </c>
    </row>
    <row r="49" spans="1:13" ht="16.899999999999999" customHeight="1" x14ac:dyDescent="0.25"/>
    <row r="50" spans="1:13" ht="15.6" customHeight="1" x14ac:dyDescent="0.25">
      <c r="A50" s="137" t="s">
        <v>21</v>
      </c>
      <c r="B50" s="137"/>
      <c r="C50" s="137"/>
      <c r="D50" s="137"/>
      <c r="E50" s="137"/>
      <c r="F50" s="137"/>
      <c r="G50" s="138"/>
      <c r="H50" s="137"/>
      <c r="I50" s="137"/>
      <c r="J50" s="137"/>
      <c r="K50" s="137"/>
      <c r="L50" s="137"/>
      <c r="M50" s="137"/>
    </row>
    <row r="51" spans="1:13" ht="15.6" customHeight="1" x14ac:dyDescent="0.25">
      <c r="A51" s="137" t="s">
        <v>17</v>
      </c>
      <c r="B51" s="137"/>
      <c r="C51" s="137"/>
      <c r="D51" s="137"/>
      <c r="E51" s="137"/>
      <c r="F51" s="137"/>
      <c r="G51" s="138"/>
      <c r="H51" s="137"/>
      <c r="I51" s="137"/>
      <c r="J51" s="137"/>
      <c r="K51" s="137"/>
      <c r="L51" s="137"/>
      <c r="M51" s="137"/>
    </row>
    <row r="52" spans="1:13" x14ac:dyDescent="0.25">
      <c r="A52" s="91" t="s">
        <v>99</v>
      </c>
    </row>
  </sheetData>
  <mergeCells count="17">
    <mergeCell ref="E44:H44"/>
    <mergeCell ref="E45:H45"/>
    <mergeCell ref="E46:H46"/>
    <mergeCell ref="E47:H47"/>
    <mergeCell ref="A38:E38"/>
    <mergeCell ref="L38:O38"/>
    <mergeCell ref="A39:E39"/>
    <mergeCell ref="A41:N41"/>
    <mergeCell ref="E42:H42"/>
    <mergeCell ref="E43:H43"/>
    <mergeCell ref="A37:E37"/>
    <mergeCell ref="L37:O37"/>
    <mergeCell ref="A12:O12"/>
    <mergeCell ref="A13:O13"/>
    <mergeCell ref="A15:C15"/>
    <mergeCell ref="A16:D16"/>
    <mergeCell ref="L16:N16"/>
  </mergeCells>
  <conditionalFormatting sqref="M18:M36">
    <cfRule type="cellIs" dxfId="27" priority="1" operator="equal">
      <formula>"Yes"</formula>
    </cfRule>
    <cfRule type="cellIs" dxfId="26" priority="2" operator="equal">
      <formula>"No"</formula>
    </cfRule>
  </conditionalFormatting>
  <conditionalFormatting sqref="M26">
    <cfRule type="cellIs" dxfId="25" priority="3" operator="equal">
      <formula>"No"</formula>
    </cfRule>
  </conditionalFormatting>
  <dataValidations count="1">
    <dataValidation allowBlank="1" sqref="M17:M36" xr:uid="{00000000-0002-0000-0200-000000000000}"/>
  </dataValidations>
  <hyperlinks>
    <hyperlink ref="A43" r:id="rId1" display="mf23704" xr:uid="{00000000-0004-0000-0200-000000000000}"/>
    <hyperlink ref="A44" r:id="rId2" display="mf23715" xr:uid="{00000000-0004-0000-0200-000001000000}"/>
    <hyperlink ref="G18" r:id="rId3" display="22274" xr:uid="{00000000-0004-0000-0200-000002000000}"/>
    <hyperlink ref="G23" r:id="rId4" display="22278" xr:uid="{00000000-0004-0000-0200-000003000000}"/>
    <hyperlink ref="G21" r:id="rId5" display="22285" xr:uid="{00000000-0004-0000-0200-000004000000}"/>
    <hyperlink ref="G20" r:id="rId6" display="22297" xr:uid="{00000000-0004-0000-0200-000005000000}"/>
  </hyperlinks>
  <pageMargins left="0.25" right="0.25" top="0.75" bottom="0.75" header="0.3" footer="0.3"/>
  <pageSetup orientation="landscape"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0:O52"/>
  <sheetViews>
    <sheetView topLeftCell="A4" zoomScale="110" zoomScaleNormal="110" workbookViewId="0">
      <selection activeCell="L16" sqref="L16:N16"/>
    </sheetView>
  </sheetViews>
  <sheetFormatPr defaultColWidth="8.85546875" defaultRowHeight="12.75" x14ac:dyDescent="0.2"/>
  <cols>
    <col min="1" max="1" width="10.5703125" style="5" customWidth="1"/>
    <col min="2" max="2" width="12.28515625" style="5" customWidth="1"/>
    <col min="3" max="3" width="10.7109375" style="5" customWidth="1"/>
    <col min="4" max="4" width="9.7109375" style="5" customWidth="1"/>
    <col min="5" max="5" width="6" style="5" customWidth="1"/>
    <col min="6" max="6" width="8.28515625" style="5" customWidth="1"/>
    <col min="7" max="7" width="10.140625" style="24" customWidth="1"/>
    <col min="8" max="8" width="13.5703125" style="5" customWidth="1"/>
    <col min="9" max="9" width="10.7109375" style="5" customWidth="1"/>
    <col min="10" max="10" width="6" style="5" customWidth="1"/>
    <col min="11" max="11" width="6.85546875" style="5" customWidth="1"/>
    <col min="12" max="12" width="5.5703125" style="5" customWidth="1"/>
    <col min="13" max="13" width="13.42578125" style="5" customWidth="1"/>
    <col min="14" max="14" width="9.7109375" style="5" customWidth="1"/>
    <col min="15" max="15" width="35.28515625" style="5" customWidth="1"/>
    <col min="16" max="16384" width="8.85546875" style="5"/>
  </cols>
  <sheetData>
    <row r="10" spans="1:15" x14ac:dyDescent="0.2">
      <c r="A10" s="84"/>
      <c r="B10" s="84"/>
      <c r="C10" s="84"/>
      <c r="D10" s="84"/>
      <c r="E10" s="84"/>
      <c r="F10" s="84"/>
      <c r="H10" s="84"/>
      <c r="I10" s="84"/>
      <c r="J10" s="84"/>
      <c r="K10" s="84"/>
      <c r="L10" s="84"/>
      <c r="M10" s="84"/>
      <c r="N10" s="84"/>
      <c r="O10" s="84"/>
    </row>
    <row r="11" spans="1:15" ht="15.6" customHeight="1" x14ac:dyDescent="0.2">
      <c r="A11" s="59"/>
      <c r="B11" s="59"/>
      <c r="C11" s="59"/>
      <c r="D11" s="59"/>
      <c r="E11" s="60" t="s">
        <v>90</v>
      </c>
      <c r="F11" s="59"/>
      <c r="G11" s="59"/>
      <c r="H11" s="59"/>
      <c r="I11" s="59"/>
      <c r="J11" s="59"/>
      <c r="K11" s="59"/>
      <c r="L11" s="61"/>
      <c r="M11" s="61"/>
      <c r="N11" s="61"/>
      <c r="O11" s="61"/>
    </row>
    <row r="12" spans="1:15" ht="81" customHeight="1" x14ac:dyDescent="0.2">
      <c r="A12" s="202" t="s">
        <v>20</v>
      </c>
      <c r="B12" s="202"/>
      <c r="C12" s="202"/>
      <c r="D12" s="202"/>
      <c r="E12" s="202"/>
      <c r="F12" s="202"/>
      <c r="G12" s="202"/>
      <c r="H12" s="202"/>
      <c r="I12" s="202"/>
      <c r="J12" s="202"/>
      <c r="K12" s="202"/>
      <c r="L12" s="202"/>
      <c r="M12" s="203"/>
      <c r="N12" s="203"/>
      <c r="O12" s="203"/>
    </row>
    <row r="13" spans="1:15" x14ac:dyDescent="0.2">
      <c r="A13" s="204" t="s">
        <v>88</v>
      </c>
      <c r="B13" s="205"/>
      <c r="C13" s="205"/>
      <c r="D13" s="205"/>
      <c r="E13" s="206"/>
      <c r="F13" s="206"/>
      <c r="G13" s="206"/>
      <c r="H13" s="206"/>
      <c r="I13" s="206"/>
      <c r="J13" s="206"/>
      <c r="K13" s="206"/>
      <c r="L13" s="206"/>
      <c r="M13" s="206"/>
      <c r="N13" s="206"/>
      <c r="O13" s="206"/>
    </row>
    <row r="14" spans="1:15" x14ac:dyDescent="0.2">
      <c r="A14" s="84"/>
      <c r="B14" s="84"/>
      <c r="C14" s="84"/>
      <c r="D14" s="84"/>
      <c r="E14" s="84"/>
      <c r="F14" s="84"/>
      <c r="H14" s="84"/>
      <c r="I14" s="84"/>
      <c r="J14" s="84"/>
      <c r="K14" s="84"/>
      <c r="L14" s="84"/>
      <c r="M14" s="84"/>
    </row>
    <row r="15" spans="1:15" ht="13.5" thickBot="1" x14ac:dyDescent="0.25">
      <c r="A15" s="207"/>
      <c r="B15" s="207"/>
      <c r="C15" s="207"/>
    </row>
    <row r="16" spans="1:15" ht="13.5" thickBot="1" x14ac:dyDescent="0.25">
      <c r="A16" s="208" t="s">
        <v>22</v>
      </c>
      <c r="B16" s="209"/>
      <c r="C16" s="209"/>
      <c r="D16" s="210"/>
      <c r="L16" s="211" t="s">
        <v>78</v>
      </c>
      <c r="M16" s="212"/>
      <c r="N16" s="213"/>
      <c r="O16" s="6">
        <v>51708757</v>
      </c>
    </row>
    <row r="17" spans="1:15" s="30" customFormat="1" ht="60.6" customHeight="1" x14ac:dyDescent="0.2">
      <c r="A17" s="28" t="s">
        <v>0</v>
      </c>
      <c r="B17" s="28" t="s">
        <v>1</v>
      </c>
      <c r="C17" s="28" t="s">
        <v>2</v>
      </c>
      <c r="D17" s="28" t="s">
        <v>3</v>
      </c>
      <c r="E17" s="29" t="s">
        <v>4</v>
      </c>
      <c r="F17" s="29" t="s">
        <v>97</v>
      </c>
      <c r="G17" s="29" t="s">
        <v>39</v>
      </c>
      <c r="H17" s="29" t="s">
        <v>18</v>
      </c>
      <c r="I17" s="29" t="s">
        <v>5</v>
      </c>
      <c r="J17" s="29" t="s">
        <v>40</v>
      </c>
      <c r="K17" s="29" t="s">
        <v>6</v>
      </c>
      <c r="L17" s="29" t="s">
        <v>98</v>
      </c>
      <c r="M17" s="29" t="s">
        <v>42</v>
      </c>
      <c r="N17" s="29" t="s">
        <v>7</v>
      </c>
      <c r="O17" s="29" t="s">
        <v>8</v>
      </c>
    </row>
    <row r="18" spans="1:15" s="30" customFormat="1" ht="39.6" customHeight="1" x14ac:dyDescent="0.2">
      <c r="A18" s="74">
        <v>23709</v>
      </c>
      <c r="B18" s="73" t="s">
        <v>49</v>
      </c>
      <c r="C18" s="42" t="s">
        <v>10</v>
      </c>
      <c r="D18" s="42" t="s">
        <v>11</v>
      </c>
      <c r="E18" s="42">
        <v>7</v>
      </c>
      <c r="F18" s="43" t="s">
        <v>9</v>
      </c>
      <c r="G18" s="44" t="s">
        <v>50</v>
      </c>
      <c r="H18" s="45">
        <v>1082400</v>
      </c>
      <c r="I18" s="43" t="s">
        <v>12</v>
      </c>
      <c r="J18" s="46">
        <v>10</v>
      </c>
      <c r="K18" s="46">
        <v>100</v>
      </c>
      <c r="L18" s="47">
        <v>35</v>
      </c>
      <c r="M18" s="48">
        <v>10824</v>
      </c>
      <c r="N18" s="7">
        <v>44957</v>
      </c>
      <c r="O18" s="23"/>
    </row>
    <row r="19" spans="1:15" s="30" customFormat="1" ht="36" customHeight="1" x14ac:dyDescent="0.2">
      <c r="A19" s="74">
        <v>23605</v>
      </c>
      <c r="B19" s="73" t="s">
        <v>51</v>
      </c>
      <c r="C19" s="42" t="s">
        <v>10</v>
      </c>
      <c r="D19" s="42" t="s">
        <v>11</v>
      </c>
      <c r="E19" s="42">
        <v>7</v>
      </c>
      <c r="F19" s="43" t="s">
        <v>9</v>
      </c>
      <c r="G19" s="44" t="s">
        <v>47</v>
      </c>
      <c r="H19" s="45">
        <v>2375000</v>
      </c>
      <c r="I19" s="43" t="s">
        <v>48</v>
      </c>
      <c r="J19" s="46">
        <v>11</v>
      </c>
      <c r="K19" s="46">
        <v>215</v>
      </c>
      <c r="L19" s="47">
        <v>35</v>
      </c>
      <c r="M19" s="48">
        <v>11627.906976744185</v>
      </c>
      <c r="N19" s="7">
        <v>44957</v>
      </c>
      <c r="O19" s="23" t="s">
        <v>109</v>
      </c>
    </row>
    <row r="20" spans="1:15" s="30" customFormat="1" ht="36" customHeight="1" x14ac:dyDescent="0.2">
      <c r="A20" s="74">
        <v>23712</v>
      </c>
      <c r="B20" s="73" t="s">
        <v>52</v>
      </c>
      <c r="C20" s="42" t="s">
        <v>53</v>
      </c>
      <c r="D20" s="42" t="s">
        <v>54</v>
      </c>
      <c r="E20" s="42">
        <v>3</v>
      </c>
      <c r="F20" s="43" t="s">
        <v>9</v>
      </c>
      <c r="G20" s="44" t="s">
        <v>55</v>
      </c>
      <c r="H20" s="45">
        <v>1506500</v>
      </c>
      <c r="I20" s="43" t="s">
        <v>56</v>
      </c>
      <c r="J20" s="46">
        <v>10</v>
      </c>
      <c r="K20" s="46">
        <v>69</v>
      </c>
      <c r="L20" s="47">
        <v>35</v>
      </c>
      <c r="M20" s="48">
        <v>21833.333333333332</v>
      </c>
      <c r="N20" s="7">
        <v>44957</v>
      </c>
      <c r="O20" s="23"/>
    </row>
    <row r="21" spans="1:15" s="30" customFormat="1" ht="36" customHeight="1" x14ac:dyDescent="0.2">
      <c r="A21" s="74">
        <v>23711</v>
      </c>
      <c r="B21" s="73" t="s">
        <v>57</v>
      </c>
      <c r="C21" s="42" t="s">
        <v>58</v>
      </c>
      <c r="D21" s="42" t="s">
        <v>58</v>
      </c>
      <c r="E21" s="42">
        <v>3</v>
      </c>
      <c r="F21" s="43" t="s">
        <v>9</v>
      </c>
      <c r="G21" s="44" t="s">
        <v>59</v>
      </c>
      <c r="H21" s="45">
        <v>2060000</v>
      </c>
      <c r="I21" s="43" t="s">
        <v>48</v>
      </c>
      <c r="J21" s="46">
        <v>11</v>
      </c>
      <c r="K21" s="46">
        <v>71</v>
      </c>
      <c r="L21" s="47">
        <v>35</v>
      </c>
      <c r="M21" s="48">
        <v>29014.084507042255</v>
      </c>
      <c r="N21" s="7">
        <v>44957</v>
      </c>
      <c r="O21" s="23"/>
    </row>
    <row r="22" spans="1:15" s="30" customFormat="1" ht="36" customHeight="1" x14ac:dyDescent="0.2">
      <c r="A22" s="74">
        <v>23426</v>
      </c>
      <c r="B22" s="73" t="s">
        <v>60</v>
      </c>
      <c r="C22" s="42" t="s">
        <v>61</v>
      </c>
      <c r="D22" s="42" t="s">
        <v>29</v>
      </c>
      <c r="E22" s="42">
        <v>2</v>
      </c>
      <c r="F22" s="43" t="s">
        <v>46</v>
      </c>
      <c r="G22" s="44" t="s">
        <v>47</v>
      </c>
      <c r="H22" s="45">
        <v>8950000</v>
      </c>
      <c r="I22" s="43" t="s">
        <v>48</v>
      </c>
      <c r="J22" s="88">
        <v>85</v>
      </c>
      <c r="K22" s="46">
        <v>304</v>
      </c>
      <c r="L22" s="47">
        <v>35</v>
      </c>
      <c r="M22" s="48">
        <v>29440.78947368421</v>
      </c>
      <c r="N22" s="7">
        <v>44957</v>
      </c>
      <c r="O22" s="23" t="s">
        <v>109</v>
      </c>
    </row>
    <row r="23" spans="1:15" s="30" customFormat="1" ht="36" customHeight="1" x14ac:dyDescent="0.2">
      <c r="A23" s="74">
        <v>23710</v>
      </c>
      <c r="B23" s="73" t="s">
        <v>63</v>
      </c>
      <c r="C23" s="42" t="s">
        <v>64</v>
      </c>
      <c r="D23" s="42" t="s">
        <v>54</v>
      </c>
      <c r="E23" s="42">
        <v>3</v>
      </c>
      <c r="F23" s="43" t="s">
        <v>9</v>
      </c>
      <c r="G23" s="44" t="s">
        <v>65</v>
      </c>
      <c r="H23" s="45">
        <v>1946200</v>
      </c>
      <c r="I23" s="43" t="s">
        <v>56</v>
      </c>
      <c r="J23" s="46">
        <v>10</v>
      </c>
      <c r="K23" s="46">
        <v>59</v>
      </c>
      <c r="L23" s="47">
        <v>35</v>
      </c>
      <c r="M23" s="48">
        <v>32986.4406779661</v>
      </c>
      <c r="N23" s="7">
        <v>44957</v>
      </c>
      <c r="O23" s="23"/>
    </row>
    <row r="24" spans="1:15" s="30" customFormat="1" ht="36" customHeight="1" x14ac:dyDescent="0.2">
      <c r="A24" s="74">
        <v>23427</v>
      </c>
      <c r="B24" s="73" t="s">
        <v>66</v>
      </c>
      <c r="C24" s="42" t="s">
        <v>10</v>
      </c>
      <c r="D24" s="42" t="s">
        <v>67</v>
      </c>
      <c r="E24" s="42">
        <v>7</v>
      </c>
      <c r="F24" s="43" t="s">
        <v>46</v>
      </c>
      <c r="G24" s="44" t="s">
        <v>47</v>
      </c>
      <c r="H24" s="45">
        <v>6000000</v>
      </c>
      <c r="I24" s="43" t="s">
        <v>48</v>
      </c>
      <c r="J24" s="88">
        <v>35</v>
      </c>
      <c r="K24" s="46">
        <v>136</v>
      </c>
      <c r="L24" s="47">
        <v>35</v>
      </c>
      <c r="M24" s="48">
        <v>44117.647058823532</v>
      </c>
      <c r="N24" s="7">
        <v>44957</v>
      </c>
      <c r="O24" s="23" t="s">
        <v>109</v>
      </c>
    </row>
    <row r="25" spans="1:15" s="30" customFormat="1" ht="36" customHeight="1" x14ac:dyDescent="0.2">
      <c r="A25" s="74">
        <v>23703</v>
      </c>
      <c r="B25" s="73" t="s">
        <v>25</v>
      </c>
      <c r="C25" s="42" t="s">
        <v>10</v>
      </c>
      <c r="D25" s="42" t="s">
        <v>11</v>
      </c>
      <c r="E25" s="42">
        <v>7</v>
      </c>
      <c r="F25" s="43" t="s">
        <v>9</v>
      </c>
      <c r="G25" s="44"/>
      <c r="H25" s="45">
        <v>5500000</v>
      </c>
      <c r="I25" s="43" t="s">
        <v>12</v>
      </c>
      <c r="J25" s="46">
        <v>28</v>
      </c>
      <c r="K25" s="46">
        <v>120</v>
      </c>
      <c r="L25" s="47">
        <v>35</v>
      </c>
      <c r="M25" s="48">
        <v>45833.333333333336</v>
      </c>
      <c r="N25" s="7">
        <v>44957</v>
      </c>
      <c r="O25" s="23"/>
    </row>
    <row r="26" spans="1:15" s="30" customFormat="1" ht="36" customHeight="1" x14ac:dyDescent="0.2">
      <c r="A26" s="74">
        <v>23707</v>
      </c>
      <c r="B26" s="73" t="s">
        <v>35</v>
      </c>
      <c r="C26" s="42" t="s">
        <v>36</v>
      </c>
      <c r="D26" s="42" t="s">
        <v>37</v>
      </c>
      <c r="E26" s="42">
        <v>12</v>
      </c>
      <c r="F26" s="43" t="s">
        <v>46</v>
      </c>
      <c r="G26" s="44" t="s">
        <v>68</v>
      </c>
      <c r="H26" s="45">
        <v>4500000</v>
      </c>
      <c r="I26" s="43" t="s">
        <v>48</v>
      </c>
      <c r="J26" s="46">
        <v>22</v>
      </c>
      <c r="K26" s="46">
        <v>80</v>
      </c>
      <c r="L26" s="47">
        <v>35</v>
      </c>
      <c r="M26" s="48">
        <v>56250</v>
      </c>
      <c r="N26" s="7">
        <v>44957</v>
      </c>
      <c r="O26" s="23"/>
    </row>
    <row r="27" spans="1:15" s="30" customFormat="1" ht="36" customHeight="1" x14ac:dyDescent="0.2">
      <c r="A27" s="74">
        <v>23702</v>
      </c>
      <c r="B27" s="73" t="s">
        <v>69</v>
      </c>
      <c r="C27" s="42" t="s">
        <v>10</v>
      </c>
      <c r="D27" s="42" t="s">
        <v>11</v>
      </c>
      <c r="E27" s="42">
        <v>7</v>
      </c>
      <c r="F27" s="43" t="s">
        <v>9</v>
      </c>
      <c r="G27" s="44"/>
      <c r="H27" s="45">
        <v>3809725</v>
      </c>
      <c r="I27" s="43" t="s">
        <v>12</v>
      </c>
      <c r="J27" s="46">
        <v>23</v>
      </c>
      <c r="K27" s="46">
        <v>60</v>
      </c>
      <c r="L27" s="47">
        <v>35</v>
      </c>
      <c r="M27" s="48">
        <v>63495.416666666664</v>
      </c>
      <c r="N27" s="7">
        <v>44957</v>
      </c>
      <c r="O27" s="23"/>
    </row>
    <row r="28" spans="1:15" s="30" customFormat="1" ht="43.15" customHeight="1" x14ac:dyDescent="0.2">
      <c r="A28" s="74">
        <v>23418</v>
      </c>
      <c r="B28" s="73" t="s">
        <v>75</v>
      </c>
      <c r="C28" s="42" t="s">
        <v>76</v>
      </c>
      <c r="D28" s="42" t="s">
        <v>77</v>
      </c>
      <c r="E28" s="42">
        <v>6</v>
      </c>
      <c r="F28" s="43" t="s">
        <v>9</v>
      </c>
      <c r="G28" s="44" t="s">
        <v>47</v>
      </c>
      <c r="H28" s="45">
        <v>11000000</v>
      </c>
      <c r="I28" s="43" t="s">
        <v>56</v>
      </c>
      <c r="J28" s="46">
        <v>68</v>
      </c>
      <c r="K28" s="46">
        <v>135</v>
      </c>
      <c r="L28" s="47">
        <v>35</v>
      </c>
      <c r="M28" s="48">
        <v>81481.481481481474</v>
      </c>
      <c r="N28" s="7">
        <v>44957</v>
      </c>
      <c r="O28" s="23"/>
    </row>
    <row r="29" spans="1:15" s="30" customFormat="1" ht="55.15" customHeight="1" x14ac:dyDescent="0.2">
      <c r="A29" s="74">
        <v>23701</v>
      </c>
      <c r="B29" s="73" t="s">
        <v>24</v>
      </c>
      <c r="C29" s="43" t="s">
        <v>10</v>
      </c>
      <c r="D29" s="42" t="s">
        <v>67</v>
      </c>
      <c r="E29" s="42">
        <v>7</v>
      </c>
      <c r="F29" s="43" t="s">
        <v>9</v>
      </c>
      <c r="G29" s="44"/>
      <c r="H29" s="45">
        <v>5794594</v>
      </c>
      <c r="I29" s="43" t="s">
        <v>12</v>
      </c>
      <c r="J29" s="46">
        <v>23</v>
      </c>
      <c r="K29" s="46">
        <v>60</v>
      </c>
      <c r="L29" s="47">
        <v>35</v>
      </c>
      <c r="M29" s="48">
        <v>96576.566666666666</v>
      </c>
      <c r="N29" s="7">
        <v>44957</v>
      </c>
      <c r="O29" s="23"/>
    </row>
    <row r="30" spans="1:15" s="30" customFormat="1" ht="42.6" customHeight="1" x14ac:dyDescent="0.2">
      <c r="A30" s="74">
        <v>23700</v>
      </c>
      <c r="B30" s="73" t="s">
        <v>23</v>
      </c>
      <c r="C30" s="42" t="s">
        <v>10</v>
      </c>
      <c r="D30" s="42" t="s">
        <v>11</v>
      </c>
      <c r="E30" s="42">
        <v>7</v>
      </c>
      <c r="F30" s="43" t="s">
        <v>9</v>
      </c>
      <c r="G30" s="44"/>
      <c r="H30" s="45">
        <v>8099669</v>
      </c>
      <c r="I30" s="43" t="s">
        <v>12</v>
      </c>
      <c r="J30" s="46">
        <v>60</v>
      </c>
      <c r="K30" s="46">
        <v>60</v>
      </c>
      <c r="L30" s="47">
        <v>35</v>
      </c>
      <c r="M30" s="48">
        <v>134994.48333333334</v>
      </c>
      <c r="N30" s="7">
        <v>44957</v>
      </c>
      <c r="O30" s="23"/>
    </row>
    <row r="31" spans="1:15" s="30" customFormat="1" ht="36" customHeight="1" x14ac:dyDescent="0.2">
      <c r="A31" s="74">
        <v>23705</v>
      </c>
      <c r="B31" s="73" t="s">
        <v>31</v>
      </c>
      <c r="C31" s="42" t="s">
        <v>10</v>
      </c>
      <c r="D31" s="42" t="s">
        <v>11</v>
      </c>
      <c r="E31" s="42">
        <v>7</v>
      </c>
      <c r="F31" s="43" t="s">
        <v>9</v>
      </c>
      <c r="G31" s="44"/>
      <c r="H31" s="45">
        <v>15000000</v>
      </c>
      <c r="I31" s="43" t="s">
        <v>12</v>
      </c>
      <c r="J31" s="46">
        <v>50</v>
      </c>
      <c r="K31" s="46">
        <v>100</v>
      </c>
      <c r="L31" s="47">
        <v>35</v>
      </c>
      <c r="M31" s="48">
        <v>150000</v>
      </c>
      <c r="N31" s="7">
        <v>44957</v>
      </c>
      <c r="O31" s="23"/>
    </row>
    <row r="32" spans="1:15" s="30" customFormat="1" ht="36" customHeight="1" x14ac:dyDescent="0.2">
      <c r="A32" s="75">
        <v>23717</v>
      </c>
      <c r="B32" s="73" t="s">
        <v>94</v>
      </c>
      <c r="C32" s="42" t="s">
        <v>13</v>
      </c>
      <c r="D32" s="42" t="s">
        <v>14</v>
      </c>
      <c r="E32" s="42">
        <v>11</v>
      </c>
      <c r="F32" s="43" t="s">
        <v>9</v>
      </c>
      <c r="G32" s="62" t="s">
        <v>95</v>
      </c>
      <c r="H32" s="45">
        <v>1500000</v>
      </c>
      <c r="I32" s="43" t="s">
        <v>56</v>
      </c>
      <c r="J32" s="46">
        <v>10</v>
      </c>
      <c r="K32" s="46">
        <v>102</v>
      </c>
      <c r="L32" s="47">
        <v>29</v>
      </c>
      <c r="M32" s="48">
        <v>14705.882352941177</v>
      </c>
      <c r="N32" s="7">
        <v>44957</v>
      </c>
      <c r="O32" s="23"/>
    </row>
    <row r="33" spans="1:15" s="30" customFormat="1" ht="36" customHeight="1" x14ac:dyDescent="0.2">
      <c r="A33" s="74">
        <v>23417</v>
      </c>
      <c r="B33" s="73" t="s">
        <v>29</v>
      </c>
      <c r="C33" s="42" t="s">
        <v>29</v>
      </c>
      <c r="D33" s="42" t="s">
        <v>70</v>
      </c>
      <c r="E33" s="42">
        <v>7</v>
      </c>
      <c r="F33" s="43" t="s">
        <v>46</v>
      </c>
      <c r="G33" s="44" t="s">
        <v>47</v>
      </c>
      <c r="H33" s="45">
        <v>5000000</v>
      </c>
      <c r="I33" s="43" t="s">
        <v>48</v>
      </c>
      <c r="J33" s="46">
        <v>46</v>
      </c>
      <c r="K33" s="46">
        <v>117</v>
      </c>
      <c r="L33" s="47">
        <v>21</v>
      </c>
      <c r="M33" s="48">
        <v>42735.042735042734</v>
      </c>
      <c r="N33" s="7">
        <v>44957</v>
      </c>
      <c r="O33" s="23"/>
    </row>
    <row r="34" spans="1:15" s="30" customFormat="1" ht="36" customHeight="1" x14ac:dyDescent="0.2">
      <c r="A34" s="75">
        <v>23416</v>
      </c>
      <c r="B34" s="73" t="s">
        <v>28</v>
      </c>
      <c r="C34" s="42" t="s">
        <v>84</v>
      </c>
      <c r="D34" s="42" t="s">
        <v>85</v>
      </c>
      <c r="E34" s="42">
        <v>3</v>
      </c>
      <c r="F34" s="43" t="s">
        <v>46</v>
      </c>
      <c r="G34" s="62" t="s">
        <v>47</v>
      </c>
      <c r="H34" s="45">
        <v>9500000</v>
      </c>
      <c r="I34" s="43" t="s">
        <v>48</v>
      </c>
      <c r="J34" s="46">
        <v>50</v>
      </c>
      <c r="K34" s="46">
        <v>96</v>
      </c>
      <c r="L34" s="47">
        <v>21</v>
      </c>
      <c r="M34" s="48">
        <v>98958.33</v>
      </c>
      <c r="N34" s="7">
        <v>44957</v>
      </c>
      <c r="O34" s="23"/>
    </row>
    <row r="35" spans="1:15" s="30" customFormat="1" ht="48" customHeight="1" x14ac:dyDescent="0.2">
      <c r="A35" s="74">
        <v>23405</v>
      </c>
      <c r="B35" s="73" t="s">
        <v>71</v>
      </c>
      <c r="C35" s="42" t="s">
        <v>72</v>
      </c>
      <c r="D35" s="42" t="s">
        <v>73</v>
      </c>
      <c r="E35" s="42">
        <v>11</v>
      </c>
      <c r="F35" s="43" t="s">
        <v>9</v>
      </c>
      <c r="G35" s="44" t="s">
        <v>47</v>
      </c>
      <c r="H35" s="45">
        <v>15000000</v>
      </c>
      <c r="I35" s="43" t="s">
        <v>48</v>
      </c>
      <c r="J35" s="46">
        <v>14</v>
      </c>
      <c r="K35" s="46">
        <v>120</v>
      </c>
      <c r="L35" s="47">
        <v>13</v>
      </c>
      <c r="M35" s="48">
        <v>125000</v>
      </c>
      <c r="N35" s="7">
        <v>44957</v>
      </c>
      <c r="O35" s="23"/>
    </row>
    <row r="36" spans="1:15" s="30" customFormat="1" ht="49.9" customHeight="1" x14ac:dyDescent="0.2">
      <c r="A36" s="74">
        <v>23406</v>
      </c>
      <c r="B36" s="73" t="s">
        <v>30</v>
      </c>
      <c r="C36" s="42" t="s">
        <v>13</v>
      </c>
      <c r="D36" s="42" t="s">
        <v>14</v>
      </c>
      <c r="E36" s="42">
        <v>11</v>
      </c>
      <c r="F36" s="43" t="s">
        <v>9</v>
      </c>
      <c r="G36" s="44" t="s">
        <v>74</v>
      </c>
      <c r="H36" s="45">
        <v>6500000</v>
      </c>
      <c r="I36" s="43" t="s">
        <v>48</v>
      </c>
      <c r="J36" s="46">
        <v>11</v>
      </c>
      <c r="K36" s="46">
        <v>236</v>
      </c>
      <c r="L36" s="47">
        <v>11</v>
      </c>
      <c r="M36" s="48">
        <v>27542.372881355932</v>
      </c>
      <c r="N36" s="7">
        <v>44957</v>
      </c>
      <c r="O36" s="23"/>
    </row>
    <row r="37" spans="1:15" s="30" customFormat="1" ht="26.25" thickBot="1" x14ac:dyDescent="0.25">
      <c r="A37" s="198" t="s">
        <v>15</v>
      </c>
      <c r="B37" s="199"/>
      <c r="C37" s="199"/>
      <c r="D37" s="199"/>
      <c r="E37" s="200"/>
      <c r="F37" s="83"/>
      <c r="G37" s="31"/>
      <c r="H37" s="32">
        <f>SUM(H18:H36)</f>
        <v>115124088</v>
      </c>
      <c r="I37" s="33" t="s">
        <v>79</v>
      </c>
      <c r="J37" s="34">
        <f>SUM(J18:J36)</f>
        <v>577</v>
      </c>
      <c r="K37" s="35"/>
      <c r="L37" s="201"/>
      <c r="M37" s="201"/>
      <c r="N37" s="201"/>
      <c r="O37" s="201"/>
    </row>
    <row r="38" spans="1:15" ht="13.5" thickBot="1" x14ac:dyDescent="0.25">
      <c r="A38" s="188" t="s">
        <v>16</v>
      </c>
      <c r="B38" s="189"/>
      <c r="C38" s="189"/>
      <c r="D38" s="189"/>
      <c r="E38" s="190"/>
      <c r="F38" s="85"/>
      <c r="G38" s="25"/>
      <c r="H38" s="76">
        <f>H19+H22+H24</f>
        <v>17325000</v>
      </c>
      <c r="I38" s="9"/>
      <c r="J38" s="10"/>
      <c r="K38" s="87"/>
      <c r="L38" s="191"/>
      <c r="M38" s="191"/>
      <c r="N38" s="191"/>
      <c r="O38" s="191"/>
    </row>
    <row r="39" spans="1:15" ht="13.5" thickBot="1" x14ac:dyDescent="0.25">
      <c r="A39" s="188" t="s">
        <v>19</v>
      </c>
      <c r="B39" s="189"/>
      <c r="C39" s="189"/>
      <c r="D39" s="189"/>
      <c r="E39" s="190"/>
      <c r="F39" s="85"/>
      <c r="G39" s="12"/>
      <c r="H39" s="13">
        <f>O16-H38</f>
        <v>34383757</v>
      </c>
      <c r="I39" s="14"/>
      <c r="J39" s="15"/>
      <c r="K39" s="86"/>
      <c r="L39" s="86"/>
      <c r="M39" s="86"/>
      <c r="N39" s="86"/>
      <c r="O39" s="86"/>
    </row>
    <row r="40" spans="1:15" x14ac:dyDescent="0.2">
      <c r="G40" s="26"/>
      <c r="L40" s="16"/>
    </row>
    <row r="41" spans="1:15" x14ac:dyDescent="0.2">
      <c r="A41" s="192" t="s">
        <v>87</v>
      </c>
      <c r="B41" s="192"/>
      <c r="C41" s="192"/>
      <c r="D41" s="192"/>
      <c r="E41" s="192"/>
      <c r="F41" s="192"/>
      <c r="G41" s="192"/>
      <c r="H41" s="192"/>
      <c r="I41" s="192"/>
      <c r="J41" s="192"/>
      <c r="K41" s="192"/>
      <c r="L41" s="192"/>
      <c r="M41" s="192"/>
      <c r="N41" s="192"/>
    </row>
    <row r="42" spans="1:15" ht="31.9" customHeight="1" thickBot="1" x14ac:dyDescent="0.25">
      <c r="A42" s="17" t="s">
        <v>38</v>
      </c>
      <c r="B42" s="17" t="s">
        <v>1</v>
      </c>
      <c r="C42" s="17" t="s">
        <v>2</v>
      </c>
      <c r="D42" s="17" t="s">
        <v>3</v>
      </c>
      <c r="E42" s="193" t="s">
        <v>8</v>
      </c>
      <c r="F42" s="194"/>
      <c r="G42" s="194"/>
      <c r="H42" s="195"/>
      <c r="I42" s="56"/>
      <c r="L42" s="56"/>
    </row>
    <row r="43" spans="1:15" ht="42.6" customHeight="1" x14ac:dyDescent="0.2">
      <c r="A43" s="19">
        <v>23704</v>
      </c>
      <c r="B43" s="20" t="s">
        <v>80</v>
      </c>
      <c r="C43" s="20" t="s">
        <v>26</v>
      </c>
      <c r="D43" s="20" t="s">
        <v>27</v>
      </c>
      <c r="E43" s="196" t="s">
        <v>81</v>
      </c>
      <c r="F43" s="197"/>
      <c r="G43" s="197"/>
      <c r="H43" s="197"/>
    </row>
    <row r="44" spans="1:15" ht="33" customHeight="1" x14ac:dyDescent="0.2">
      <c r="A44" s="19">
        <v>23715</v>
      </c>
      <c r="B44" s="20" t="s">
        <v>82</v>
      </c>
      <c r="C44" s="20" t="s">
        <v>83</v>
      </c>
      <c r="D44" s="20" t="s">
        <v>77</v>
      </c>
      <c r="E44" s="183" t="s">
        <v>81</v>
      </c>
      <c r="F44" s="184"/>
      <c r="G44" s="184"/>
      <c r="H44" s="184"/>
    </row>
    <row r="45" spans="1:15" ht="49.9" customHeight="1" x14ac:dyDescent="0.2">
      <c r="A45" s="57">
        <v>22250</v>
      </c>
      <c r="B45" s="20" t="s">
        <v>92</v>
      </c>
      <c r="C45" s="20" t="s">
        <v>93</v>
      </c>
      <c r="D45" s="20" t="s">
        <v>85</v>
      </c>
      <c r="E45" s="185" t="s">
        <v>86</v>
      </c>
      <c r="F45" s="186"/>
      <c r="G45" s="186"/>
      <c r="H45" s="187"/>
    </row>
    <row r="46" spans="1:15" ht="49.9" customHeight="1" x14ac:dyDescent="0.2">
      <c r="A46" s="57">
        <v>23706</v>
      </c>
      <c r="B46" s="20" t="s">
        <v>32</v>
      </c>
      <c r="C46" s="20" t="s">
        <v>103</v>
      </c>
      <c r="D46" s="20" t="s">
        <v>104</v>
      </c>
      <c r="E46" s="185" t="s">
        <v>106</v>
      </c>
      <c r="F46" s="186"/>
      <c r="G46" s="186"/>
      <c r="H46" s="187"/>
    </row>
    <row r="47" spans="1:15" x14ac:dyDescent="0.2">
      <c r="A47" s="57">
        <v>23408</v>
      </c>
      <c r="B47" s="20" t="s">
        <v>107</v>
      </c>
      <c r="C47" s="20" t="s">
        <v>44</v>
      </c>
      <c r="D47" s="20" t="s">
        <v>108</v>
      </c>
      <c r="E47" s="185" t="s">
        <v>106</v>
      </c>
      <c r="F47" s="186"/>
      <c r="G47" s="186"/>
      <c r="H47" s="187"/>
      <c r="L47" s="16"/>
    </row>
    <row r="48" spans="1:15" x14ac:dyDescent="0.2">
      <c r="A48" s="21" t="s">
        <v>110</v>
      </c>
    </row>
    <row r="49" spans="1:13" ht="16.899999999999999" customHeight="1" x14ac:dyDescent="0.2"/>
    <row r="50" spans="1:13" ht="15.6" customHeight="1" x14ac:dyDescent="0.2">
      <c r="A50" s="22" t="s">
        <v>21</v>
      </c>
      <c r="B50" s="22"/>
      <c r="C50" s="22"/>
      <c r="D50" s="22"/>
      <c r="E50" s="22"/>
      <c r="F50" s="22"/>
      <c r="G50" s="27"/>
      <c r="H50" s="22"/>
      <c r="I50" s="22"/>
      <c r="J50" s="22"/>
      <c r="K50" s="22"/>
      <c r="L50" s="22"/>
      <c r="M50" s="22"/>
    </row>
    <row r="51" spans="1:13" ht="15.6" customHeight="1" x14ac:dyDescent="0.2">
      <c r="A51" s="22" t="s">
        <v>17</v>
      </c>
      <c r="B51" s="22"/>
      <c r="C51" s="22"/>
      <c r="D51" s="22"/>
      <c r="E51" s="22"/>
      <c r="F51" s="22"/>
      <c r="G51" s="27"/>
      <c r="H51" s="22"/>
      <c r="I51" s="22"/>
      <c r="J51" s="22"/>
      <c r="K51" s="22"/>
      <c r="L51" s="22"/>
      <c r="M51" s="22"/>
    </row>
    <row r="52" spans="1:13" x14ac:dyDescent="0.2">
      <c r="A52" s="5" t="s">
        <v>99</v>
      </c>
    </row>
  </sheetData>
  <mergeCells count="17">
    <mergeCell ref="A37:E37"/>
    <mergeCell ref="L37:O37"/>
    <mergeCell ref="A12:O12"/>
    <mergeCell ref="A13:O13"/>
    <mergeCell ref="A15:C15"/>
    <mergeCell ref="A16:D16"/>
    <mergeCell ref="L16:N16"/>
    <mergeCell ref="L38:O38"/>
    <mergeCell ref="A39:E39"/>
    <mergeCell ref="A41:N41"/>
    <mergeCell ref="E42:H42"/>
    <mergeCell ref="E43:H43"/>
    <mergeCell ref="E44:H44"/>
    <mergeCell ref="E45:H45"/>
    <mergeCell ref="E47:H47"/>
    <mergeCell ref="E46:H46"/>
    <mergeCell ref="A38:E38"/>
  </mergeCells>
  <conditionalFormatting sqref="M18:M36">
    <cfRule type="cellIs" dxfId="24" priority="3" operator="equal">
      <formula>"Yes"</formula>
    </cfRule>
    <cfRule type="cellIs" dxfId="23" priority="4" operator="equal">
      <formula>"No"</formula>
    </cfRule>
  </conditionalFormatting>
  <conditionalFormatting sqref="M26">
    <cfRule type="cellIs" dxfId="22" priority="5" operator="equal">
      <formula>"No"</formula>
    </cfRule>
  </conditionalFormatting>
  <dataValidations count="1">
    <dataValidation allowBlank="1" sqref="M17:M36" xr:uid="{00000000-0002-0000-0300-000000000000}"/>
  </dataValidations>
  <hyperlinks>
    <hyperlink ref="A43" r:id="rId1" display="mf23704" xr:uid="{00000000-0004-0000-0300-000000000000}"/>
    <hyperlink ref="A44" r:id="rId2" display="mf23715" xr:uid="{00000000-0004-0000-0300-000001000000}"/>
    <hyperlink ref="G18" r:id="rId3" display="22274" xr:uid="{00000000-0004-0000-0300-000002000000}"/>
    <hyperlink ref="G23" r:id="rId4" display="22278" xr:uid="{00000000-0004-0000-0300-000003000000}"/>
    <hyperlink ref="G21" r:id="rId5" display="22285" xr:uid="{00000000-0004-0000-0300-000004000000}"/>
    <hyperlink ref="G20" r:id="rId6" display="22297" xr:uid="{00000000-0004-0000-0300-000005000000}"/>
  </hyperlinks>
  <pageMargins left="0.25" right="0.25" top="0.75" bottom="0.75" header="0.3" footer="0.3"/>
  <pageSetup orientation="landscape" r:id="rId7"/>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0:O52"/>
  <sheetViews>
    <sheetView topLeftCell="A41" zoomScale="110" zoomScaleNormal="110" workbookViewId="0">
      <selection activeCell="E47" sqref="E47:H47"/>
    </sheetView>
  </sheetViews>
  <sheetFormatPr defaultColWidth="8.85546875" defaultRowHeight="12.75" x14ac:dyDescent="0.2"/>
  <cols>
    <col min="1" max="1" width="10.5703125" style="5" customWidth="1"/>
    <col min="2" max="2" width="12.28515625" style="5" customWidth="1"/>
    <col min="3" max="3" width="10.7109375" style="5" customWidth="1"/>
    <col min="4" max="4" width="9.7109375" style="5" customWidth="1"/>
    <col min="5" max="5" width="6" style="5" customWidth="1"/>
    <col min="6" max="6" width="8.28515625" style="5" customWidth="1"/>
    <col min="7" max="7" width="10.140625" style="24" customWidth="1"/>
    <col min="8" max="8" width="13.5703125" style="5" customWidth="1"/>
    <col min="9" max="9" width="10.7109375" style="5" customWidth="1"/>
    <col min="10" max="10" width="6" style="5" customWidth="1"/>
    <col min="11" max="11" width="6.85546875" style="5" customWidth="1"/>
    <col min="12" max="12" width="5.5703125" style="5" customWidth="1"/>
    <col min="13" max="13" width="13.42578125" style="5" customWidth="1"/>
    <col min="14" max="14" width="9.7109375" style="5" customWidth="1"/>
    <col min="15" max="15" width="35.28515625" style="5" customWidth="1"/>
    <col min="16" max="16384" width="8.85546875" style="5"/>
  </cols>
  <sheetData>
    <row r="10" spans="1:15" x14ac:dyDescent="0.2">
      <c r="A10" s="80"/>
      <c r="B10" s="80"/>
      <c r="C10" s="80"/>
      <c r="D10" s="80"/>
      <c r="E10" s="80"/>
      <c r="F10" s="80"/>
      <c r="H10" s="80"/>
      <c r="I10" s="80"/>
      <c r="J10" s="80"/>
      <c r="K10" s="80"/>
      <c r="L10" s="80"/>
      <c r="M10" s="80"/>
      <c r="N10" s="80"/>
      <c r="O10" s="80"/>
    </row>
    <row r="11" spans="1:15" ht="15.6" customHeight="1" x14ac:dyDescent="0.2">
      <c r="A11" s="59"/>
      <c r="B11" s="59"/>
      <c r="C11" s="59"/>
      <c r="D11" s="59"/>
      <c r="E11" s="60" t="s">
        <v>90</v>
      </c>
      <c r="F11" s="59"/>
      <c r="G11" s="59"/>
      <c r="H11" s="59"/>
      <c r="I11" s="59"/>
      <c r="J11" s="59"/>
      <c r="K11" s="59"/>
      <c r="L11" s="61"/>
      <c r="M11" s="61"/>
      <c r="N11" s="61"/>
      <c r="O11" s="61"/>
    </row>
    <row r="12" spans="1:15" ht="81" customHeight="1" x14ac:dyDescent="0.2">
      <c r="A12" s="202" t="s">
        <v>20</v>
      </c>
      <c r="B12" s="202"/>
      <c r="C12" s="202"/>
      <c r="D12" s="202"/>
      <c r="E12" s="202"/>
      <c r="F12" s="202"/>
      <c r="G12" s="202"/>
      <c r="H12" s="202"/>
      <c r="I12" s="202"/>
      <c r="J12" s="202"/>
      <c r="K12" s="202"/>
      <c r="L12" s="202"/>
      <c r="M12" s="203"/>
      <c r="N12" s="203"/>
      <c r="O12" s="203"/>
    </row>
    <row r="13" spans="1:15" x14ac:dyDescent="0.2">
      <c r="A13" s="204" t="s">
        <v>88</v>
      </c>
      <c r="B13" s="205"/>
      <c r="C13" s="205"/>
      <c r="D13" s="205"/>
      <c r="E13" s="206"/>
      <c r="F13" s="206"/>
      <c r="G13" s="206"/>
      <c r="H13" s="206"/>
      <c r="I13" s="206"/>
      <c r="J13" s="206"/>
      <c r="K13" s="206"/>
      <c r="L13" s="206"/>
      <c r="M13" s="206"/>
      <c r="N13" s="206"/>
      <c r="O13" s="206"/>
    </row>
    <row r="14" spans="1:15" x14ac:dyDescent="0.2">
      <c r="A14" s="80"/>
      <c r="B14" s="80"/>
      <c r="C14" s="80"/>
      <c r="D14" s="80"/>
      <c r="E14" s="80"/>
      <c r="F14" s="80"/>
      <c r="H14" s="80"/>
      <c r="I14" s="80"/>
      <c r="J14" s="80"/>
      <c r="K14" s="80"/>
      <c r="L14" s="80"/>
      <c r="M14" s="80"/>
    </row>
    <row r="15" spans="1:15" ht="13.5" thickBot="1" x14ac:dyDescent="0.25">
      <c r="A15" s="207"/>
      <c r="B15" s="207"/>
      <c r="C15" s="207"/>
    </row>
    <row r="16" spans="1:15" ht="13.5" thickBot="1" x14ac:dyDescent="0.25">
      <c r="A16" s="208" t="s">
        <v>22</v>
      </c>
      <c r="B16" s="209"/>
      <c r="C16" s="209"/>
      <c r="D16" s="210"/>
      <c r="L16" s="211" t="s">
        <v>78</v>
      </c>
      <c r="M16" s="212"/>
      <c r="N16" s="213"/>
      <c r="O16" s="6">
        <v>51708757</v>
      </c>
    </row>
    <row r="17" spans="1:15" s="30" customFormat="1" ht="60.6" customHeight="1" x14ac:dyDescent="0.2">
      <c r="A17" s="28" t="s">
        <v>0</v>
      </c>
      <c r="B17" s="28" t="s">
        <v>1</v>
      </c>
      <c r="C17" s="28" t="s">
        <v>2</v>
      </c>
      <c r="D17" s="28" t="s">
        <v>3</v>
      </c>
      <c r="E17" s="29" t="s">
        <v>4</v>
      </c>
      <c r="F17" s="29" t="s">
        <v>97</v>
      </c>
      <c r="G17" s="29" t="s">
        <v>39</v>
      </c>
      <c r="H17" s="29" t="s">
        <v>18</v>
      </c>
      <c r="I17" s="29" t="s">
        <v>5</v>
      </c>
      <c r="J17" s="29" t="s">
        <v>40</v>
      </c>
      <c r="K17" s="29" t="s">
        <v>6</v>
      </c>
      <c r="L17" s="29" t="s">
        <v>98</v>
      </c>
      <c r="M17" s="29" t="s">
        <v>42</v>
      </c>
      <c r="N17" s="29" t="s">
        <v>7</v>
      </c>
      <c r="O17" s="29" t="s">
        <v>8</v>
      </c>
    </row>
    <row r="18" spans="1:15" s="30" customFormat="1" ht="32.450000000000003" customHeight="1" x14ac:dyDescent="0.2">
      <c r="A18" s="77">
        <v>23408</v>
      </c>
      <c r="B18" s="42" t="s">
        <v>43</v>
      </c>
      <c r="C18" s="42" t="s">
        <v>44</v>
      </c>
      <c r="D18" s="42" t="s">
        <v>45</v>
      </c>
      <c r="E18" s="42">
        <v>8</v>
      </c>
      <c r="F18" s="43" t="s">
        <v>46</v>
      </c>
      <c r="G18" s="44" t="s">
        <v>47</v>
      </c>
      <c r="H18" s="45">
        <v>1335000</v>
      </c>
      <c r="I18" s="43" t="s">
        <v>48</v>
      </c>
      <c r="J18" s="46">
        <v>12</v>
      </c>
      <c r="K18" s="46">
        <v>140</v>
      </c>
      <c r="L18" s="47">
        <v>35</v>
      </c>
      <c r="M18" s="48">
        <v>9535.7142857142862</v>
      </c>
      <c r="N18" s="7">
        <v>44957</v>
      </c>
      <c r="O18" s="23"/>
    </row>
    <row r="19" spans="1:15" s="30" customFormat="1" ht="39.6" customHeight="1" x14ac:dyDescent="0.2">
      <c r="A19" s="74">
        <v>23709</v>
      </c>
      <c r="B19" s="73" t="s">
        <v>49</v>
      </c>
      <c r="C19" s="42" t="s">
        <v>10</v>
      </c>
      <c r="D19" s="42" t="s">
        <v>11</v>
      </c>
      <c r="E19" s="42">
        <v>7</v>
      </c>
      <c r="F19" s="43" t="s">
        <v>9</v>
      </c>
      <c r="G19" s="44" t="s">
        <v>50</v>
      </c>
      <c r="H19" s="45">
        <v>1082400</v>
      </c>
      <c r="I19" s="43" t="s">
        <v>12</v>
      </c>
      <c r="J19" s="46">
        <v>10</v>
      </c>
      <c r="K19" s="46">
        <v>100</v>
      </c>
      <c r="L19" s="47">
        <v>35</v>
      </c>
      <c r="M19" s="48">
        <v>10824</v>
      </c>
      <c r="N19" s="7">
        <v>44957</v>
      </c>
      <c r="O19" s="23"/>
    </row>
    <row r="20" spans="1:15" s="30" customFormat="1" ht="36" customHeight="1" x14ac:dyDescent="0.2">
      <c r="A20" s="74">
        <v>23605</v>
      </c>
      <c r="B20" s="73" t="s">
        <v>51</v>
      </c>
      <c r="C20" s="42" t="s">
        <v>10</v>
      </c>
      <c r="D20" s="42" t="s">
        <v>11</v>
      </c>
      <c r="E20" s="42">
        <v>7</v>
      </c>
      <c r="F20" s="43" t="s">
        <v>9</v>
      </c>
      <c r="G20" s="44" t="s">
        <v>47</v>
      </c>
      <c r="H20" s="45">
        <v>2500000</v>
      </c>
      <c r="I20" s="43" t="s">
        <v>48</v>
      </c>
      <c r="J20" s="46">
        <v>10</v>
      </c>
      <c r="K20" s="46">
        <v>215</v>
      </c>
      <c r="L20" s="47">
        <v>35</v>
      </c>
      <c r="M20" s="48">
        <v>11627.906976744185</v>
      </c>
      <c r="N20" s="7">
        <v>44957</v>
      </c>
      <c r="O20" s="23"/>
    </row>
    <row r="21" spans="1:15" s="30" customFormat="1" ht="36" customHeight="1" x14ac:dyDescent="0.2">
      <c r="A21" s="74">
        <v>23712</v>
      </c>
      <c r="B21" s="73" t="s">
        <v>52</v>
      </c>
      <c r="C21" s="42" t="s">
        <v>53</v>
      </c>
      <c r="D21" s="42" t="s">
        <v>54</v>
      </c>
      <c r="E21" s="42">
        <v>3</v>
      </c>
      <c r="F21" s="43" t="s">
        <v>9</v>
      </c>
      <c r="G21" s="44" t="s">
        <v>55</v>
      </c>
      <c r="H21" s="45">
        <v>1506500</v>
      </c>
      <c r="I21" s="43" t="s">
        <v>56</v>
      </c>
      <c r="J21" s="46">
        <v>10</v>
      </c>
      <c r="K21" s="46">
        <v>69</v>
      </c>
      <c r="L21" s="47">
        <v>35</v>
      </c>
      <c r="M21" s="48">
        <v>21833.333333333332</v>
      </c>
      <c r="N21" s="7">
        <v>44957</v>
      </c>
      <c r="O21" s="23"/>
    </row>
    <row r="22" spans="1:15" s="30" customFormat="1" ht="36" customHeight="1" x14ac:dyDescent="0.2">
      <c r="A22" s="74">
        <v>23711</v>
      </c>
      <c r="B22" s="73" t="s">
        <v>57</v>
      </c>
      <c r="C22" s="42" t="s">
        <v>58</v>
      </c>
      <c r="D22" s="42" t="s">
        <v>58</v>
      </c>
      <c r="E22" s="42">
        <v>3</v>
      </c>
      <c r="F22" s="43" t="s">
        <v>9</v>
      </c>
      <c r="G22" s="44" t="s">
        <v>59</v>
      </c>
      <c r="H22" s="45">
        <v>2060000</v>
      </c>
      <c r="I22" s="43" t="s">
        <v>48</v>
      </c>
      <c r="J22" s="46">
        <v>10</v>
      </c>
      <c r="K22" s="46">
        <v>71</v>
      </c>
      <c r="L22" s="47">
        <v>35</v>
      </c>
      <c r="M22" s="48">
        <v>29014.084507042255</v>
      </c>
      <c r="N22" s="7">
        <v>44957</v>
      </c>
      <c r="O22" s="23"/>
    </row>
    <row r="23" spans="1:15" s="30" customFormat="1" ht="36" customHeight="1" x14ac:dyDescent="0.2">
      <c r="A23" s="74">
        <v>23426</v>
      </c>
      <c r="B23" s="73" t="s">
        <v>60</v>
      </c>
      <c r="C23" s="42" t="s">
        <v>61</v>
      </c>
      <c r="D23" s="42" t="s">
        <v>29</v>
      </c>
      <c r="E23" s="42">
        <v>2</v>
      </c>
      <c r="F23" s="43" t="s">
        <v>46</v>
      </c>
      <c r="G23" s="44" t="s">
        <v>47</v>
      </c>
      <c r="H23" s="45">
        <v>8950000</v>
      </c>
      <c r="I23" s="43" t="s">
        <v>48</v>
      </c>
      <c r="J23" s="46">
        <v>172</v>
      </c>
      <c r="K23" s="46">
        <v>304</v>
      </c>
      <c r="L23" s="47">
        <v>35</v>
      </c>
      <c r="M23" s="48">
        <v>29440.78947368421</v>
      </c>
      <c r="N23" s="7">
        <v>44957</v>
      </c>
      <c r="O23" s="23"/>
    </row>
    <row r="24" spans="1:15" s="30" customFormat="1" ht="36" customHeight="1" x14ac:dyDescent="0.2">
      <c r="A24" s="74">
        <v>23710</v>
      </c>
      <c r="B24" s="73" t="s">
        <v>63</v>
      </c>
      <c r="C24" s="42" t="s">
        <v>64</v>
      </c>
      <c r="D24" s="42" t="s">
        <v>54</v>
      </c>
      <c r="E24" s="42">
        <v>3</v>
      </c>
      <c r="F24" s="43" t="s">
        <v>9</v>
      </c>
      <c r="G24" s="44" t="s">
        <v>65</v>
      </c>
      <c r="H24" s="45">
        <v>1946200</v>
      </c>
      <c r="I24" s="43" t="s">
        <v>56</v>
      </c>
      <c r="J24" s="46">
        <v>10</v>
      </c>
      <c r="K24" s="46">
        <v>59</v>
      </c>
      <c r="L24" s="47">
        <v>35</v>
      </c>
      <c r="M24" s="48">
        <v>32986.4406779661</v>
      </c>
      <c r="N24" s="7">
        <v>44957</v>
      </c>
      <c r="O24" s="23"/>
    </row>
    <row r="25" spans="1:15" s="30" customFormat="1" ht="36" customHeight="1" x14ac:dyDescent="0.2">
      <c r="A25" s="74">
        <v>23427</v>
      </c>
      <c r="B25" s="73" t="s">
        <v>66</v>
      </c>
      <c r="C25" s="42" t="s">
        <v>10</v>
      </c>
      <c r="D25" s="42" t="s">
        <v>67</v>
      </c>
      <c r="E25" s="42">
        <v>7</v>
      </c>
      <c r="F25" s="43" t="s">
        <v>46</v>
      </c>
      <c r="G25" s="44" t="s">
        <v>47</v>
      </c>
      <c r="H25" s="45">
        <v>6000000</v>
      </c>
      <c r="I25" s="43" t="s">
        <v>48</v>
      </c>
      <c r="J25" s="46">
        <v>42</v>
      </c>
      <c r="K25" s="46">
        <v>136</v>
      </c>
      <c r="L25" s="47">
        <v>35</v>
      </c>
      <c r="M25" s="48">
        <v>44117.647058823532</v>
      </c>
      <c r="N25" s="7">
        <v>44957</v>
      </c>
      <c r="O25" s="23"/>
    </row>
    <row r="26" spans="1:15" s="30" customFormat="1" ht="36" customHeight="1" x14ac:dyDescent="0.2">
      <c r="A26" s="74">
        <v>23703</v>
      </c>
      <c r="B26" s="73" t="s">
        <v>25</v>
      </c>
      <c r="C26" s="42" t="s">
        <v>10</v>
      </c>
      <c r="D26" s="42" t="s">
        <v>11</v>
      </c>
      <c r="E26" s="42">
        <v>7</v>
      </c>
      <c r="F26" s="43" t="s">
        <v>9</v>
      </c>
      <c r="G26" s="44"/>
      <c r="H26" s="45">
        <v>5500000</v>
      </c>
      <c r="I26" s="43" t="s">
        <v>12</v>
      </c>
      <c r="J26" s="46">
        <v>28</v>
      </c>
      <c r="K26" s="46">
        <v>120</v>
      </c>
      <c r="L26" s="47">
        <v>35</v>
      </c>
      <c r="M26" s="48">
        <v>45833.333333333336</v>
      </c>
      <c r="N26" s="7">
        <v>44957</v>
      </c>
      <c r="O26" s="23"/>
    </row>
    <row r="27" spans="1:15" s="30" customFormat="1" ht="36" customHeight="1" x14ac:dyDescent="0.2">
      <c r="A27" s="74">
        <v>23707</v>
      </c>
      <c r="B27" s="73" t="s">
        <v>35</v>
      </c>
      <c r="C27" s="42" t="s">
        <v>36</v>
      </c>
      <c r="D27" s="42" t="s">
        <v>37</v>
      </c>
      <c r="E27" s="42">
        <v>12</v>
      </c>
      <c r="F27" s="43" t="s">
        <v>46</v>
      </c>
      <c r="G27" s="44" t="s">
        <v>68</v>
      </c>
      <c r="H27" s="45">
        <v>4500000</v>
      </c>
      <c r="I27" s="43" t="s">
        <v>48</v>
      </c>
      <c r="J27" s="46">
        <v>22</v>
      </c>
      <c r="K27" s="46">
        <v>80</v>
      </c>
      <c r="L27" s="47">
        <v>35</v>
      </c>
      <c r="M27" s="48">
        <v>56250</v>
      </c>
      <c r="N27" s="7">
        <v>44957</v>
      </c>
      <c r="O27" s="23"/>
    </row>
    <row r="28" spans="1:15" s="30" customFormat="1" ht="36" customHeight="1" x14ac:dyDescent="0.2">
      <c r="A28" s="74">
        <v>23702</v>
      </c>
      <c r="B28" s="73" t="s">
        <v>69</v>
      </c>
      <c r="C28" s="42" t="s">
        <v>10</v>
      </c>
      <c r="D28" s="42" t="s">
        <v>11</v>
      </c>
      <c r="E28" s="42">
        <v>7</v>
      </c>
      <c r="F28" s="43" t="s">
        <v>9</v>
      </c>
      <c r="G28" s="44"/>
      <c r="H28" s="45">
        <v>3809725</v>
      </c>
      <c r="I28" s="43" t="s">
        <v>12</v>
      </c>
      <c r="J28" s="46">
        <v>23</v>
      </c>
      <c r="K28" s="46">
        <v>60</v>
      </c>
      <c r="L28" s="47">
        <v>35</v>
      </c>
      <c r="M28" s="48">
        <v>63495.416666666664</v>
      </c>
      <c r="N28" s="7">
        <v>44957</v>
      </c>
      <c r="O28" s="23"/>
    </row>
    <row r="29" spans="1:15" s="30" customFormat="1" ht="43.15" customHeight="1" x14ac:dyDescent="0.2">
      <c r="A29" s="74">
        <v>23418</v>
      </c>
      <c r="B29" s="73" t="s">
        <v>75</v>
      </c>
      <c r="C29" s="42" t="s">
        <v>76</v>
      </c>
      <c r="D29" s="42" t="s">
        <v>77</v>
      </c>
      <c r="E29" s="42">
        <v>6</v>
      </c>
      <c r="F29" s="43" t="s">
        <v>9</v>
      </c>
      <c r="G29" s="44" t="s">
        <v>47</v>
      </c>
      <c r="H29" s="45">
        <v>11000000</v>
      </c>
      <c r="I29" s="43" t="s">
        <v>56</v>
      </c>
      <c r="J29" s="46">
        <v>68</v>
      </c>
      <c r="K29" s="46">
        <v>135</v>
      </c>
      <c r="L29" s="47">
        <v>35</v>
      </c>
      <c r="M29" s="48">
        <v>81481.481481481474</v>
      </c>
      <c r="N29" s="7">
        <v>44957</v>
      </c>
      <c r="O29" s="23"/>
    </row>
    <row r="30" spans="1:15" s="30" customFormat="1" ht="55.15" customHeight="1" x14ac:dyDescent="0.2">
      <c r="A30" s="74">
        <v>23701</v>
      </c>
      <c r="B30" s="73" t="s">
        <v>24</v>
      </c>
      <c r="C30" s="43" t="s">
        <v>10</v>
      </c>
      <c r="D30" s="42" t="s">
        <v>67</v>
      </c>
      <c r="E30" s="42">
        <v>7</v>
      </c>
      <c r="F30" s="43" t="s">
        <v>9</v>
      </c>
      <c r="G30" s="44"/>
      <c r="H30" s="45">
        <v>5794594</v>
      </c>
      <c r="I30" s="43" t="s">
        <v>12</v>
      </c>
      <c r="J30" s="46">
        <v>23</v>
      </c>
      <c r="K30" s="46">
        <v>60</v>
      </c>
      <c r="L30" s="47">
        <v>35</v>
      </c>
      <c r="M30" s="48">
        <v>96576.566666666666</v>
      </c>
      <c r="N30" s="7">
        <v>44957</v>
      </c>
      <c r="O30" s="23"/>
    </row>
    <row r="31" spans="1:15" s="30" customFormat="1" ht="42.6" customHeight="1" x14ac:dyDescent="0.2">
      <c r="A31" s="74">
        <v>23700</v>
      </c>
      <c r="B31" s="73" t="s">
        <v>23</v>
      </c>
      <c r="C31" s="42" t="s">
        <v>10</v>
      </c>
      <c r="D31" s="42" t="s">
        <v>11</v>
      </c>
      <c r="E31" s="42">
        <v>7</v>
      </c>
      <c r="F31" s="43" t="s">
        <v>9</v>
      </c>
      <c r="G31" s="44"/>
      <c r="H31" s="45">
        <v>8099669</v>
      </c>
      <c r="I31" s="43" t="s">
        <v>12</v>
      </c>
      <c r="J31" s="46">
        <v>60</v>
      </c>
      <c r="K31" s="46">
        <v>60</v>
      </c>
      <c r="L31" s="47">
        <v>35</v>
      </c>
      <c r="M31" s="48">
        <v>134994.48333333334</v>
      </c>
      <c r="N31" s="7">
        <v>44957</v>
      </c>
      <c r="O31" s="23"/>
    </row>
    <row r="32" spans="1:15" s="30" customFormat="1" ht="36" customHeight="1" x14ac:dyDescent="0.2">
      <c r="A32" s="74">
        <v>23705</v>
      </c>
      <c r="B32" s="73" t="s">
        <v>31</v>
      </c>
      <c r="C32" s="42" t="s">
        <v>10</v>
      </c>
      <c r="D32" s="42" t="s">
        <v>11</v>
      </c>
      <c r="E32" s="42">
        <v>7</v>
      </c>
      <c r="F32" s="43" t="s">
        <v>9</v>
      </c>
      <c r="G32" s="44"/>
      <c r="H32" s="45">
        <v>15000000</v>
      </c>
      <c r="I32" s="43" t="s">
        <v>12</v>
      </c>
      <c r="J32" s="46">
        <v>50</v>
      </c>
      <c r="K32" s="46">
        <v>100</v>
      </c>
      <c r="L32" s="47">
        <v>35</v>
      </c>
      <c r="M32" s="48">
        <v>150000</v>
      </c>
      <c r="N32" s="7">
        <v>44957</v>
      </c>
      <c r="O32" s="23"/>
    </row>
    <row r="33" spans="1:15" s="30" customFormat="1" ht="36" customHeight="1" x14ac:dyDescent="0.2">
      <c r="A33" s="75">
        <v>23717</v>
      </c>
      <c r="B33" s="73" t="s">
        <v>94</v>
      </c>
      <c r="C33" s="42" t="s">
        <v>13</v>
      </c>
      <c r="D33" s="42" t="s">
        <v>14</v>
      </c>
      <c r="E33" s="42">
        <v>11</v>
      </c>
      <c r="F33" s="43" t="s">
        <v>9</v>
      </c>
      <c r="G33" s="62" t="s">
        <v>95</v>
      </c>
      <c r="H33" s="45">
        <v>1500000</v>
      </c>
      <c r="I33" s="43" t="s">
        <v>56</v>
      </c>
      <c r="J33" s="46">
        <v>10</v>
      </c>
      <c r="K33" s="46">
        <v>102</v>
      </c>
      <c r="L33" s="47">
        <v>29</v>
      </c>
      <c r="M33" s="48">
        <v>14705.882352941177</v>
      </c>
      <c r="N33" s="7">
        <v>44957</v>
      </c>
      <c r="O33" s="23"/>
    </row>
    <row r="34" spans="1:15" s="30" customFormat="1" ht="36" customHeight="1" x14ac:dyDescent="0.2">
      <c r="A34" s="74">
        <v>23417</v>
      </c>
      <c r="B34" s="73" t="s">
        <v>29</v>
      </c>
      <c r="C34" s="42" t="s">
        <v>29</v>
      </c>
      <c r="D34" s="42" t="s">
        <v>70</v>
      </c>
      <c r="E34" s="42">
        <v>7</v>
      </c>
      <c r="F34" s="43" t="s">
        <v>46</v>
      </c>
      <c r="G34" s="44" t="s">
        <v>47</v>
      </c>
      <c r="H34" s="45">
        <v>5000000</v>
      </c>
      <c r="I34" s="43" t="s">
        <v>48</v>
      </c>
      <c r="J34" s="46">
        <v>46</v>
      </c>
      <c r="K34" s="46">
        <v>117</v>
      </c>
      <c r="L34" s="47">
        <v>21</v>
      </c>
      <c r="M34" s="48">
        <v>42735.042735042734</v>
      </c>
      <c r="N34" s="7">
        <v>44957</v>
      </c>
      <c r="O34" s="23"/>
    </row>
    <row r="35" spans="1:15" s="30" customFormat="1" ht="36" customHeight="1" x14ac:dyDescent="0.2">
      <c r="A35" s="75">
        <v>23416</v>
      </c>
      <c r="B35" s="73" t="s">
        <v>28</v>
      </c>
      <c r="C35" s="42" t="s">
        <v>84</v>
      </c>
      <c r="D35" s="42" t="s">
        <v>85</v>
      </c>
      <c r="E35" s="42">
        <v>3</v>
      </c>
      <c r="F35" s="43" t="s">
        <v>46</v>
      </c>
      <c r="G35" s="62" t="s">
        <v>47</v>
      </c>
      <c r="H35" s="45">
        <v>9500000</v>
      </c>
      <c r="I35" s="43" t="s">
        <v>48</v>
      </c>
      <c r="J35" s="46">
        <v>50</v>
      </c>
      <c r="K35" s="46">
        <v>96</v>
      </c>
      <c r="L35" s="47">
        <v>21</v>
      </c>
      <c r="M35" s="48">
        <v>98958.33</v>
      </c>
      <c r="N35" s="7">
        <v>44957</v>
      </c>
      <c r="O35" s="23"/>
    </row>
    <row r="36" spans="1:15" s="30" customFormat="1" ht="48" customHeight="1" x14ac:dyDescent="0.2">
      <c r="A36" s="74">
        <v>23405</v>
      </c>
      <c r="B36" s="73" t="s">
        <v>71</v>
      </c>
      <c r="C36" s="42" t="s">
        <v>72</v>
      </c>
      <c r="D36" s="42" t="s">
        <v>73</v>
      </c>
      <c r="E36" s="42">
        <v>11</v>
      </c>
      <c r="F36" s="43" t="s">
        <v>9</v>
      </c>
      <c r="G36" s="44" t="s">
        <v>47</v>
      </c>
      <c r="H36" s="45">
        <v>15000000</v>
      </c>
      <c r="I36" s="43" t="s">
        <v>48</v>
      </c>
      <c r="J36" s="46">
        <v>14</v>
      </c>
      <c r="K36" s="46">
        <v>120</v>
      </c>
      <c r="L36" s="47">
        <v>13</v>
      </c>
      <c r="M36" s="48">
        <v>125000</v>
      </c>
      <c r="N36" s="7">
        <v>44957</v>
      </c>
      <c r="O36" s="23"/>
    </row>
    <row r="37" spans="1:15" s="30" customFormat="1" ht="49.9" customHeight="1" x14ac:dyDescent="0.2">
      <c r="A37" s="74">
        <v>23406</v>
      </c>
      <c r="B37" s="73" t="s">
        <v>30</v>
      </c>
      <c r="C37" s="42" t="s">
        <v>13</v>
      </c>
      <c r="D37" s="42" t="s">
        <v>14</v>
      </c>
      <c r="E37" s="42">
        <v>11</v>
      </c>
      <c r="F37" s="43" t="s">
        <v>9</v>
      </c>
      <c r="G37" s="44" t="s">
        <v>74</v>
      </c>
      <c r="H37" s="45">
        <v>6500000</v>
      </c>
      <c r="I37" s="43" t="s">
        <v>48</v>
      </c>
      <c r="J37" s="46">
        <v>11</v>
      </c>
      <c r="K37" s="46">
        <v>236</v>
      </c>
      <c r="L37" s="47">
        <v>11</v>
      </c>
      <c r="M37" s="48">
        <v>27542.372881355932</v>
      </c>
      <c r="N37" s="7">
        <v>44957</v>
      </c>
      <c r="O37" s="23"/>
    </row>
    <row r="38" spans="1:15" s="30" customFormat="1" ht="26.25" thickBot="1" x14ac:dyDescent="0.25">
      <c r="A38" s="198" t="s">
        <v>15</v>
      </c>
      <c r="B38" s="199"/>
      <c r="C38" s="199"/>
      <c r="D38" s="199"/>
      <c r="E38" s="200"/>
      <c r="F38" s="81"/>
      <c r="G38" s="31"/>
      <c r="H38" s="32">
        <f>SUM(H18:H37)</f>
        <v>116584088</v>
      </c>
      <c r="I38" s="33" t="s">
        <v>79</v>
      </c>
      <c r="J38" s="34">
        <f>SUM(J18:J37)</f>
        <v>681</v>
      </c>
      <c r="K38" s="35"/>
      <c r="L38" s="201"/>
      <c r="M38" s="201"/>
      <c r="N38" s="201"/>
      <c r="O38" s="201"/>
    </row>
    <row r="39" spans="1:15" ht="13.5" thickBot="1" x14ac:dyDescent="0.25">
      <c r="A39" s="188" t="s">
        <v>16</v>
      </c>
      <c r="B39" s="189"/>
      <c r="C39" s="189"/>
      <c r="D39" s="189"/>
      <c r="E39" s="190"/>
      <c r="F39" s="78"/>
      <c r="G39" s="25"/>
      <c r="H39" s="76" t="s">
        <v>100</v>
      </c>
      <c r="I39" s="9"/>
      <c r="J39" s="10"/>
      <c r="K39" s="82"/>
      <c r="L39" s="191"/>
      <c r="M39" s="191"/>
      <c r="N39" s="191"/>
      <c r="O39" s="191"/>
    </row>
    <row r="40" spans="1:15" ht="13.5" thickBot="1" x14ac:dyDescent="0.25">
      <c r="A40" s="188" t="s">
        <v>19</v>
      </c>
      <c r="B40" s="189"/>
      <c r="C40" s="189"/>
      <c r="D40" s="189"/>
      <c r="E40" s="190"/>
      <c r="F40" s="78"/>
      <c r="G40" s="12"/>
      <c r="H40" s="13">
        <v>51708757</v>
      </c>
      <c r="I40" s="14"/>
      <c r="J40" s="15"/>
      <c r="K40" s="79"/>
      <c r="L40" s="79"/>
      <c r="M40" s="79"/>
      <c r="N40" s="79"/>
      <c r="O40" s="79"/>
    </row>
    <row r="41" spans="1:15" x14ac:dyDescent="0.2">
      <c r="G41" s="26"/>
      <c r="L41" s="16"/>
    </row>
    <row r="42" spans="1:15" x14ac:dyDescent="0.2">
      <c r="A42" s="192" t="s">
        <v>87</v>
      </c>
      <c r="B42" s="192"/>
      <c r="C42" s="192"/>
      <c r="D42" s="192"/>
      <c r="E42" s="192"/>
      <c r="F42" s="192"/>
      <c r="G42" s="192"/>
      <c r="H42" s="192"/>
      <c r="I42" s="192"/>
      <c r="J42" s="192"/>
      <c r="K42" s="192"/>
      <c r="L42" s="192"/>
      <c r="M42" s="192"/>
      <c r="N42" s="192"/>
    </row>
    <row r="43" spans="1:15" ht="31.9" customHeight="1" thickBot="1" x14ac:dyDescent="0.25">
      <c r="A43" s="17" t="s">
        <v>38</v>
      </c>
      <c r="B43" s="17" t="s">
        <v>1</v>
      </c>
      <c r="C43" s="17" t="s">
        <v>2</v>
      </c>
      <c r="D43" s="17" t="s">
        <v>3</v>
      </c>
      <c r="E43" s="193" t="s">
        <v>8</v>
      </c>
      <c r="F43" s="194"/>
      <c r="G43" s="194"/>
      <c r="H43" s="195"/>
    </row>
    <row r="44" spans="1:15" ht="42.6" customHeight="1" x14ac:dyDescent="0.2">
      <c r="A44" s="19">
        <v>23704</v>
      </c>
      <c r="B44" s="20" t="s">
        <v>80</v>
      </c>
      <c r="C44" s="20" t="s">
        <v>26</v>
      </c>
      <c r="D44" s="20" t="s">
        <v>27</v>
      </c>
      <c r="E44" s="196" t="s">
        <v>81</v>
      </c>
      <c r="F44" s="197"/>
      <c r="G44" s="197"/>
      <c r="H44" s="197"/>
    </row>
    <row r="45" spans="1:15" ht="33" customHeight="1" x14ac:dyDescent="0.2">
      <c r="A45" s="19">
        <v>23715</v>
      </c>
      <c r="B45" s="20" t="s">
        <v>82</v>
      </c>
      <c r="C45" s="20" t="s">
        <v>83</v>
      </c>
      <c r="D45" s="20" t="s">
        <v>77</v>
      </c>
      <c r="E45" s="183" t="s">
        <v>81</v>
      </c>
      <c r="F45" s="184"/>
      <c r="G45" s="184"/>
      <c r="H45" s="184"/>
    </row>
    <row r="46" spans="1:15" ht="49.9" customHeight="1" x14ac:dyDescent="0.2">
      <c r="A46" s="57">
        <v>22250</v>
      </c>
      <c r="B46" s="20" t="s">
        <v>92</v>
      </c>
      <c r="C46" s="20" t="s">
        <v>93</v>
      </c>
      <c r="D46" s="20" t="s">
        <v>85</v>
      </c>
      <c r="E46" s="185" t="s">
        <v>86</v>
      </c>
      <c r="F46" s="186"/>
      <c r="G46" s="186"/>
      <c r="H46" s="187"/>
    </row>
    <row r="47" spans="1:15" ht="25.5" x14ac:dyDescent="0.2">
      <c r="A47" s="57">
        <v>23706</v>
      </c>
      <c r="B47" s="20" t="s">
        <v>32</v>
      </c>
      <c r="C47" s="20" t="s">
        <v>103</v>
      </c>
      <c r="D47" s="20" t="s">
        <v>104</v>
      </c>
      <c r="E47" s="185" t="s">
        <v>106</v>
      </c>
      <c r="F47" s="186"/>
      <c r="G47" s="186"/>
      <c r="H47" s="187"/>
      <c r="L47" s="16"/>
    </row>
    <row r="48" spans="1:15" x14ac:dyDescent="0.2">
      <c r="A48" s="21" t="s">
        <v>105</v>
      </c>
    </row>
    <row r="49" spans="1:13" ht="16.899999999999999" customHeight="1" x14ac:dyDescent="0.2"/>
    <row r="50" spans="1:13" ht="15.6" customHeight="1" x14ac:dyDescent="0.2">
      <c r="A50" s="22" t="s">
        <v>21</v>
      </c>
      <c r="B50" s="22"/>
      <c r="C50" s="22"/>
      <c r="D50" s="22"/>
      <c r="E50" s="22"/>
      <c r="F50" s="22"/>
      <c r="G50" s="27"/>
      <c r="H50" s="22"/>
      <c r="I50" s="22"/>
      <c r="J50" s="22"/>
      <c r="K50" s="22"/>
      <c r="L50" s="22"/>
      <c r="M50" s="22"/>
    </row>
    <row r="51" spans="1:13" ht="15.6" customHeight="1" x14ac:dyDescent="0.2">
      <c r="A51" s="22" t="s">
        <v>17</v>
      </c>
      <c r="B51" s="22"/>
      <c r="C51" s="22"/>
      <c r="D51" s="22"/>
      <c r="E51" s="22"/>
      <c r="F51" s="22"/>
      <c r="G51" s="27"/>
      <c r="H51" s="22"/>
      <c r="I51" s="22"/>
      <c r="J51" s="22"/>
      <c r="K51" s="22"/>
      <c r="L51" s="22"/>
      <c r="M51" s="22"/>
    </row>
    <row r="52" spans="1:13" x14ac:dyDescent="0.2">
      <c r="A52" s="5" t="s">
        <v>99</v>
      </c>
    </row>
  </sheetData>
  <mergeCells count="16">
    <mergeCell ref="E45:H45"/>
    <mergeCell ref="E46:H46"/>
    <mergeCell ref="E47:H47"/>
    <mergeCell ref="A39:E39"/>
    <mergeCell ref="L39:O39"/>
    <mergeCell ref="A40:E40"/>
    <mergeCell ref="A42:N42"/>
    <mergeCell ref="E43:H43"/>
    <mergeCell ref="E44:H44"/>
    <mergeCell ref="A38:E38"/>
    <mergeCell ref="L38:O38"/>
    <mergeCell ref="A12:O12"/>
    <mergeCell ref="A13:O13"/>
    <mergeCell ref="A15:C15"/>
    <mergeCell ref="A16:D16"/>
    <mergeCell ref="L16:N16"/>
  </mergeCells>
  <conditionalFormatting sqref="M19:M37">
    <cfRule type="cellIs" dxfId="21" priority="3" operator="equal">
      <formula>"Yes"</formula>
    </cfRule>
    <cfRule type="cellIs" dxfId="20" priority="4" operator="equal">
      <formula>"No"</formula>
    </cfRule>
  </conditionalFormatting>
  <conditionalFormatting sqref="M27">
    <cfRule type="cellIs" dxfId="19" priority="5" operator="equal">
      <formula>"No"</formula>
    </cfRule>
  </conditionalFormatting>
  <conditionalFormatting sqref="M18">
    <cfRule type="cellIs" dxfId="18" priority="1" operator="equal">
      <formula>"Yes"</formula>
    </cfRule>
    <cfRule type="cellIs" dxfId="17" priority="2" operator="equal">
      <formula>"No"</formula>
    </cfRule>
  </conditionalFormatting>
  <dataValidations count="1">
    <dataValidation allowBlank="1" sqref="M17:M37" xr:uid="{00000000-0002-0000-0400-000000000000}"/>
  </dataValidations>
  <hyperlinks>
    <hyperlink ref="A44" r:id="rId1" display="mf23704" xr:uid="{00000000-0004-0000-0400-000000000000}"/>
    <hyperlink ref="A45" r:id="rId2" display="mf23715" xr:uid="{00000000-0004-0000-0400-000001000000}"/>
    <hyperlink ref="G19" r:id="rId3" display="22274" xr:uid="{00000000-0004-0000-0400-000002000000}"/>
    <hyperlink ref="G24" r:id="rId4" display="22278" xr:uid="{00000000-0004-0000-0400-000003000000}"/>
    <hyperlink ref="G22" r:id="rId5" display="22285" xr:uid="{00000000-0004-0000-0400-000004000000}"/>
    <hyperlink ref="G21" r:id="rId6" display="22297" xr:uid="{00000000-0004-0000-0400-000005000000}"/>
  </hyperlinks>
  <pageMargins left="0.25" right="0.25" top="0.75" bottom="0.75" header="0.3" footer="0.3"/>
  <pageSetup orientation="landscape" r:id="rId7"/>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0:O53"/>
  <sheetViews>
    <sheetView zoomScale="110" zoomScaleNormal="110" workbookViewId="0">
      <selection activeCell="A49" sqref="A49"/>
    </sheetView>
  </sheetViews>
  <sheetFormatPr defaultColWidth="8.85546875" defaultRowHeight="12.75" x14ac:dyDescent="0.2"/>
  <cols>
    <col min="1" max="1" width="10.5703125" style="5" customWidth="1"/>
    <col min="2" max="2" width="12.28515625" style="5" customWidth="1"/>
    <col min="3" max="3" width="10.7109375" style="5" customWidth="1"/>
    <col min="4" max="4" width="9.7109375" style="5" customWidth="1"/>
    <col min="5" max="5" width="6" style="5" customWidth="1"/>
    <col min="6" max="6" width="8.28515625" style="5" customWidth="1"/>
    <col min="7" max="7" width="10.140625" style="24" customWidth="1"/>
    <col min="8" max="8" width="13.5703125" style="5" customWidth="1"/>
    <col min="9" max="9" width="10.7109375" style="5" customWidth="1"/>
    <col min="10" max="10" width="6" style="5" customWidth="1"/>
    <col min="11" max="11" width="6.85546875" style="5" customWidth="1"/>
    <col min="12" max="12" width="5.5703125" style="5" customWidth="1"/>
    <col min="13" max="13" width="13.42578125" style="5" customWidth="1"/>
    <col min="14" max="14" width="9.7109375" style="5" customWidth="1"/>
    <col min="15" max="15" width="35.28515625" style="5" customWidth="1"/>
    <col min="16" max="16384" width="8.85546875" style="5"/>
  </cols>
  <sheetData>
    <row r="10" spans="1:15" x14ac:dyDescent="0.2">
      <c r="A10" s="71"/>
      <c r="B10" s="71"/>
      <c r="C10" s="71"/>
      <c r="D10" s="71"/>
      <c r="E10" s="71"/>
      <c r="F10" s="71"/>
      <c r="H10" s="71"/>
      <c r="I10" s="71"/>
      <c r="J10" s="71"/>
      <c r="K10" s="71"/>
      <c r="L10" s="71"/>
      <c r="M10" s="71"/>
      <c r="N10" s="71"/>
      <c r="O10" s="71"/>
    </row>
    <row r="11" spans="1:15" ht="15.6" customHeight="1" x14ac:dyDescent="0.2">
      <c r="A11" s="59"/>
      <c r="B11" s="59"/>
      <c r="C11" s="59"/>
      <c r="D11" s="59"/>
      <c r="E11" s="60" t="s">
        <v>90</v>
      </c>
      <c r="F11" s="59"/>
      <c r="G11" s="59"/>
      <c r="H11" s="59"/>
      <c r="I11" s="59"/>
      <c r="J11" s="59"/>
      <c r="K11" s="59"/>
      <c r="L11" s="61"/>
      <c r="M11" s="61"/>
      <c r="N11" s="61"/>
      <c r="O11" s="61"/>
    </row>
    <row r="12" spans="1:15" ht="81" customHeight="1" x14ac:dyDescent="0.2">
      <c r="A12" s="202" t="s">
        <v>20</v>
      </c>
      <c r="B12" s="202"/>
      <c r="C12" s="202"/>
      <c r="D12" s="202"/>
      <c r="E12" s="202"/>
      <c r="F12" s="202"/>
      <c r="G12" s="202"/>
      <c r="H12" s="202"/>
      <c r="I12" s="202"/>
      <c r="J12" s="202"/>
      <c r="K12" s="202"/>
      <c r="L12" s="202"/>
      <c r="M12" s="203"/>
      <c r="N12" s="203"/>
      <c r="O12" s="203"/>
    </row>
    <row r="13" spans="1:15" x14ac:dyDescent="0.2">
      <c r="A13" s="204" t="s">
        <v>88</v>
      </c>
      <c r="B13" s="205"/>
      <c r="C13" s="205"/>
      <c r="D13" s="205"/>
      <c r="E13" s="206"/>
      <c r="F13" s="206"/>
      <c r="G13" s="206"/>
      <c r="H13" s="206"/>
      <c r="I13" s="206"/>
      <c r="J13" s="206"/>
      <c r="K13" s="206"/>
      <c r="L13" s="206"/>
      <c r="M13" s="206"/>
      <c r="N13" s="206"/>
      <c r="O13" s="206"/>
    </row>
    <row r="14" spans="1:15" x14ac:dyDescent="0.2">
      <c r="A14" s="71"/>
      <c r="B14" s="71"/>
      <c r="C14" s="71"/>
      <c r="D14" s="71"/>
      <c r="E14" s="71"/>
      <c r="F14" s="71"/>
      <c r="H14" s="71"/>
      <c r="I14" s="71"/>
      <c r="J14" s="71"/>
      <c r="K14" s="71"/>
      <c r="L14" s="71"/>
      <c r="M14" s="71"/>
    </row>
    <row r="15" spans="1:15" ht="13.5" thickBot="1" x14ac:dyDescent="0.25">
      <c r="A15" s="207"/>
      <c r="B15" s="207"/>
      <c r="C15" s="207"/>
    </row>
    <row r="16" spans="1:15" ht="13.5" thickBot="1" x14ac:dyDescent="0.25">
      <c r="A16" s="208" t="s">
        <v>22</v>
      </c>
      <c r="B16" s="209"/>
      <c r="C16" s="209"/>
      <c r="D16" s="210"/>
      <c r="L16" s="211" t="s">
        <v>78</v>
      </c>
      <c r="M16" s="212"/>
      <c r="N16" s="213"/>
      <c r="O16" s="6">
        <v>51708757</v>
      </c>
    </row>
    <row r="17" spans="1:15" s="30" customFormat="1" ht="60.6" customHeight="1" x14ac:dyDescent="0.2">
      <c r="A17" s="28" t="s">
        <v>0</v>
      </c>
      <c r="B17" s="28" t="s">
        <v>1</v>
      </c>
      <c r="C17" s="28" t="s">
        <v>2</v>
      </c>
      <c r="D17" s="28" t="s">
        <v>3</v>
      </c>
      <c r="E17" s="29" t="s">
        <v>4</v>
      </c>
      <c r="F17" s="29" t="s">
        <v>97</v>
      </c>
      <c r="G17" s="29" t="s">
        <v>39</v>
      </c>
      <c r="H17" s="29" t="s">
        <v>18</v>
      </c>
      <c r="I17" s="29" t="s">
        <v>5</v>
      </c>
      <c r="J17" s="29" t="s">
        <v>40</v>
      </c>
      <c r="K17" s="29" t="s">
        <v>6</v>
      </c>
      <c r="L17" s="29" t="s">
        <v>98</v>
      </c>
      <c r="M17" s="29" t="s">
        <v>42</v>
      </c>
      <c r="N17" s="29" t="s">
        <v>7</v>
      </c>
      <c r="O17" s="29" t="s">
        <v>8</v>
      </c>
    </row>
    <row r="18" spans="1:15" s="30" customFormat="1" ht="32.450000000000003" customHeight="1" x14ac:dyDescent="0.2">
      <c r="A18" s="77">
        <v>23408</v>
      </c>
      <c r="B18" s="42" t="s">
        <v>43</v>
      </c>
      <c r="C18" s="42" t="s">
        <v>44</v>
      </c>
      <c r="D18" s="42" t="s">
        <v>45</v>
      </c>
      <c r="E18" s="42">
        <v>8</v>
      </c>
      <c r="F18" s="43" t="s">
        <v>46</v>
      </c>
      <c r="G18" s="44" t="s">
        <v>47</v>
      </c>
      <c r="H18" s="45">
        <v>1335000</v>
      </c>
      <c r="I18" s="43" t="s">
        <v>48</v>
      </c>
      <c r="J18" s="46">
        <v>12</v>
      </c>
      <c r="K18" s="46">
        <v>140</v>
      </c>
      <c r="L18" s="47">
        <v>35</v>
      </c>
      <c r="M18" s="48">
        <v>9535.7142857142862</v>
      </c>
      <c r="N18" s="7">
        <v>44957</v>
      </c>
      <c r="O18" s="23"/>
    </row>
    <row r="19" spans="1:15" s="30" customFormat="1" ht="39.6" customHeight="1" x14ac:dyDescent="0.2">
      <c r="A19" s="74">
        <v>23709</v>
      </c>
      <c r="B19" s="73" t="s">
        <v>49</v>
      </c>
      <c r="C19" s="42" t="s">
        <v>10</v>
      </c>
      <c r="D19" s="42" t="s">
        <v>11</v>
      </c>
      <c r="E19" s="42">
        <v>7</v>
      </c>
      <c r="F19" s="43" t="s">
        <v>9</v>
      </c>
      <c r="G19" s="44" t="s">
        <v>50</v>
      </c>
      <c r="H19" s="45">
        <v>1082400</v>
      </c>
      <c r="I19" s="43" t="s">
        <v>12</v>
      </c>
      <c r="J19" s="46">
        <v>10</v>
      </c>
      <c r="K19" s="46">
        <v>100</v>
      </c>
      <c r="L19" s="47">
        <v>35</v>
      </c>
      <c r="M19" s="48">
        <v>10824</v>
      </c>
      <c r="N19" s="7">
        <v>44957</v>
      </c>
      <c r="O19" s="23"/>
    </row>
    <row r="20" spans="1:15" s="30" customFormat="1" ht="36" customHeight="1" x14ac:dyDescent="0.2">
      <c r="A20" s="74">
        <v>23605</v>
      </c>
      <c r="B20" s="73" t="s">
        <v>51</v>
      </c>
      <c r="C20" s="42" t="s">
        <v>10</v>
      </c>
      <c r="D20" s="42" t="s">
        <v>11</v>
      </c>
      <c r="E20" s="42">
        <v>7</v>
      </c>
      <c r="F20" s="43" t="s">
        <v>9</v>
      </c>
      <c r="G20" s="44" t="s">
        <v>47</v>
      </c>
      <c r="H20" s="45">
        <v>2500000</v>
      </c>
      <c r="I20" s="43" t="s">
        <v>48</v>
      </c>
      <c r="J20" s="46">
        <v>10</v>
      </c>
      <c r="K20" s="46">
        <v>215</v>
      </c>
      <c r="L20" s="47">
        <v>35</v>
      </c>
      <c r="M20" s="48">
        <v>11627.906976744185</v>
      </c>
      <c r="N20" s="7">
        <v>44957</v>
      </c>
      <c r="O20" s="23"/>
    </row>
    <row r="21" spans="1:15" s="30" customFormat="1" ht="36" customHeight="1" x14ac:dyDescent="0.2">
      <c r="A21" s="74">
        <v>23712</v>
      </c>
      <c r="B21" s="73" t="s">
        <v>52</v>
      </c>
      <c r="C21" s="42" t="s">
        <v>53</v>
      </c>
      <c r="D21" s="42" t="s">
        <v>54</v>
      </c>
      <c r="E21" s="42">
        <v>3</v>
      </c>
      <c r="F21" s="43" t="s">
        <v>9</v>
      </c>
      <c r="G21" s="44" t="s">
        <v>55</v>
      </c>
      <c r="H21" s="45">
        <v>1506500</v>
      </c>
      <c r="I21" s="43" t="s">
        <v>56</v>
      </c>
      <c r="J21" s="46">
        <v>10</v>
      </c>
      <c r="K21" s="46">
        <v>69</v>
      </c>
      <c r="L21" s="47">
        <v>35</v>
      </c>
      <c r="M21" s="48">
        <v>21833.333333333332</v>
      </c>
      <c r="N21" s="7">
        <v>44957</v>
      </c>
      <c r="O21" s="23"/>
    </row>
    <row r="22" spans="1:15" s="30" customFormat="1" ht="36" customHeight="1" x14ac:dyDescent="0.2">
      <c r="A22" s="74">
        <v>23711</v>
      </c>
      <c r="B22" s="73" t="s">
        <v>57</v>
      </c>
      <c r="C22" s="42" t="s">
        <v>58</v>
      </c>
      <c r="D22" s="42" t="s">
        <v>58</v>
      </c>
      <c r="E22" s="42">
        <v>3</v>
      </c>
      <c r="F22" s="43" t="s">
        <v>9</v>
      </c>
      <c r="G22" s="44" t="s">
        <v>59</v>
      </c>
      <c r="H22" s="45">
        <v>2060000</v>
      </c>
      <c r="I22" s="43" t="s">
        <v>48</v>
      </c>
      <c r="J22" s="46">
        <v>10</v>
      </c>
      <c r="K22" s="46">
        <v>71</v>
      </c>
      <c r="L22" s="47">
        <v>35</v>
      </c>
      <c r="M22" s="48">
        <v>29014.084507042255</v>
      </c>
      <c r="N22" s="7">
        <v>44957</v>
      </c>
      <c r="O22" s="23"/>
    </row>
    <row r="23" spans="1:15" s="30" customFormat="1" ht="36" customHeight="1" x14ac:dyDescent="0.2">
      <c r="A23" s="74">
        <v>23426</v>
      </c>
      <c r="B23" s="73" t="s">
        <v>60</v>
      </c>
      <c r="C23" s="42" t="s">
        <v>61</v>
      </c>
      <c r="D23" s="42" t="s">
        <v>29</v>
      </c>
      <c r="E23" s="42">
        <v>2</v>
      </c>
      <c r="F23" s="43" t="s">
        <v>46</v>
      </c>
      <c r="G23" s="44" t="s">
        <v>47</v>
      </c>
      <c r="H23" s="45">
        <v>8950000</v>
      </c>
      <c r="I23" s="43" t="s">
        <v>48</v>
      </c>
      <c r="J23" s="46">
        <v>172</v>
      </c>
      <c r="K23" s="46">
        <v>304</v>
      </c>
      <c r="L23" s="47">
        <v>35</v>
      </c>
      <c r="M23" s="48">
        <v>29440.78947368421</v>
      </c>
      <c r="N23" s="7">
        <v>44957</v>
      </c>
      <c r="O23" s="23"/>
    </row>
    <row r="24" spans="1:15" s="30" customFormat="1" ht="36" customHeight="1" x14ac:dyDescent="0.2">
      <c r="A24" s="74">
        <v>23706</v>
      </c>
      <c r="B24" s="73" t="s">
        <v>32</v>
      </c>
      <c r="C24" s="42" t="s">
        <v>33</v>
      </c>
      <c r="D24" s="42" t="s">
        <v>34</v>
      </c>
      <c r="E24" s="42">
        <v>11</v>
      </c>
      <c r="F24" s="43" t="s">
        <v>9</v>
      </c>
      <c r="G24" s="44" t="s">
        <v>62</v>
      </c>
      <c r="H24" s="45">
        <v>3740000</v>
      </c>
      <c r="I24" s="43" t="s">
        <v>48</v>
      </c>
      <c r="J24" s="46">
        <v>20</v>
      </c>
      <c r="K24" s="46">
        <v>120</v>
      </c>
      <c r="L24" s="47">
        <v>35</v>
      </c>
      <c r="M24" s="48">
        <v>31166.666666666668</v>
      </c>
      <c r="N24" s="7">
        <v>44957</v>
      </c>
      <c r="O24" s="23"/>
    </row>
    <row r="25" spans="1:15" s="30" customFormat="1" ht="36" customHeight="1" x14ac:dyDescent="0.2">
      <c r="A25" s="74">
        <v>23710</v>
      </c>
      <c r="B25" s="73" t="s">
        <v>63</v>
      </c>
      <c r="C25" s="42" t="s">
        <v>64</v>
      </c>
      <c r="D25" s="42" t="s">
        <v>54</v>
      </c>
      <c r="E25" s="42">
        <v>3</v>
      </c>
      <c r="F25" s="43" t="s">
        <v>9</v>
      </c>
      <c r="G25" s="44" t="s">
        <v>65</v>
      </c>
      <c r="H25" s="45">
        <v>1946200</v>
      </c>
      <c r="I25" s="43" t="s">
        <v>56</v>
      </c>
      <c r="J25" s="46">
        <v>10</v>
      </c>
      <c r="K25" s="46">
        <v>59</v>
      </c>
      <c r="L25" s="47">
        <v>35</v>
      </c>
      <c r="M25" s="48">
        <v>32986.4406779661</v>
      </c>
      <c r="N25" s="7">
        <v>44957</v>
      </c>
      <c r="O25" s="23"/>
    </row>
    <row r="26" spans="1:15" s="30" customFormat="1" ht="36" customHeight="1" x14ac:dyDescent="0.2">
      <c r="A26" s="74">
        <v>23427</v>
      </c>
      <c r="B26" s="73" t="s">
        <v>66</v>
      </c>
      <c r="C26" s="42" t="s">
        <v>10</v>
      </c>
      <c r="D26" s="42" t="s">
        <v>67</v>
      </c>
      <c r="E26" s="42">
        <v>7</v>
      </c>
      <c r="F26" s="43" t="s">
        <v>46</v>
      </c>
      <c r="G26" s="44" t="s">
        <v>47</v>
      </c>
      <c r="H26" s="45">
        <v>6000000</v>
      </c>
      <c r="I26" s="43" t="s">
        <v>48</v>
      </c>
      <c r="J26" s="46">
        <v>42</v>
      </c>
      <c r="K26" s="46">
        <v>136</v>
      </c>
      <c r="L26" s="47">
        <v>35</v>
      </c>
      <c r="M26" s="48">
        <v>44117.647058823532</v>
      </c>
      <c r="N26" s="7">
        <v>44957</v>
      </c>
      <c r="O26" s="23"/>
    </row>
    <row r="27" spans="1:15" s="30" customFormat="1" ht="36" customHeight="1" x14ac:dyDescent="0.2">
      <c r="A27" s="74">
        <v>23703</v>
      </c>
      <c r="B27" s="73" t="s">
        <v>25</v>
      </c>
      <c r="C27" s="42" t="s">
        <v>10</v>
      </c>
      <c r="D27" s="42" t="s">
        <v>11</v>
      </c>
      <c r="E27" s="42">
        <v>7</v>
      </c>
      <c r="F27" s="43" t="s">
        <v>9</v>
      </c>
      <c r="G27" s="44"/>
      <c r="H27" s="45">
        <v>5500000</v>
      </c>
      <c r="I27" s="43" t="s">
        <v>12</v>
      </c>
      <c r="J27" s="46">
        <v>28</v>
      </c>
      <c r="K27" s="46">
        <v>120</v>
      </c>
      <c r="L27" s="47">
        <v>35</v>
      </c>
      <c r="M27" s="48">
        <v>45833.333333333336</v>
      </c>
      <c r="N27" s="7">
        <v>44957</v>
      </c>
      <c r="O27" s="23"/>
    </row>
    <row r="28" spans="1:15" s="30" customFormat="1" ht="36" customHeight="1" x14ac:dyDescent="0.2">
      <c r="A28" s="74">
        <v>23707</v>
      </c>
      <c r="B28" s="73" t="s">
        <v>35</v>
      </c>
      <c r="C28" s="42" t="s">
        <v>36</v>
      </c>
      <c r="D28" s="42" t="s">
        <v>37</v>
      </c>
      <c r="E28" s="42">
        <v>12</v>
      </c>
      <c r="F28" s="43" t="s">
        <v>46</v>
      </c>
      <c r="G28" s="44" t="s">
        <v>68</v>
      </c>
      <c r="H28" s="45">
        <v>4500000</v>
      </c>
      <c r="I28" s="43" t="s">
        <v>48</v>
      </c>
      <c r="J28" s="46">
        <v>22</v>
      </c>
      <c r="K28" s="46">
        <v>80</v>
      </c>
      <c r="L28" s="47">
        <v>35</v>
      </c>
      <c r="M28" s="48">
        <v>56250</v>
      </c>
      <c r="N28" s="7">
        <v>44957</v>
      </c>
      <c r="O28" s="23"/>
    </row>
    <row r="29" spans="1:15" s="30" customFormat="1" ht="36" customHeight="1" x14ac:dyDescent="0.2">
      <c r="A29" s="74">
        <v>23702</v>
      </c>
      <c r="B29" s="73" t="s">
        <v>69</v>
      </c>
      <c r="C29" s="42" t="s">
        <v>10</v>
      </c>
      <c r="D29" s="42" t="s">
        <v>11</v>
      </c>
      <c r="E29" s="42">
        <v>7</v>
      </c>
      <c r="F29" s="43" t="s">
        <v>9</v>
      </c>
      <c r="G29" s="44"/>
      <c r="H29" s="45">
        <v>3809725</v>
      </c>
      <c r="I29" s="43" t="s">
        <v>12</v>
      </c>
      <c r="J29" s="46">
        <v>23</v>
      </c>
      <c r="K29" s="46">
        <v>60</v>
      </c>
      <c r="L29" s="47">
        <v>35</v>
      </c>
      <c r="M29" s="48">
        <v>63495.416666666664</v>
      </c>
      <c r="N29" s="7">
        <v>44957</v>
      </c>
      <c r="O29" s="23"/>
    </row>
    <row r="30" spans="1:15" s="30" customFormat="1" ht="43.15" customHeight="1" x14ac:dyDescent="0.2">
      <c r="A30" s="74">
        <v>23418</v>
      </c>
      <c r="B30" s="73" t="s">
        <v>75</v>
      </c>
      <c r="C30" s="42" t="s">
        <v>76</v>
      </c>
      <c r="D30" s="42" t="s">
        <v>77</v>
      </c>
      <c r="E30" s="42">
        <v>6</v>
      </c>
      <c r="F30" s="43" t="s">
        <v>9</v>
      </c>
      <c r="G30" s="44" t="s">
        <v>47</v>
      </c>
      <c r="H30" s="45">
        <v>11000000</v>
      </c>
      <c r="I30" s="43" t="s">
        <v>56</v>
      </c>
      <c r="J30" s="46">
        <v>68</v>
      </c>
      <c r="K30" s="46">
        <v>135</v>
      </c>
      <c r="L30" s="47">
        <v>35</v>
      </c>
      <c r="M30" s="48">
        <v>81481.481481481474</v>
      </c>
      <c r="N30" s="7">
        <v>44957</v>
      </c>
      <c r="O30" s="23"/>
    </row>
    <row r="31" spans="1:15" s="30" customFormat="1" ht="55.15" customHeight="1" x14ac:dyDescent="0.2">
      <c r="A31" s="74">
        <v>23701</v>
      </c>
      <c r="B31" s="73" t="s">
        <v>24</v>
      </c>
      <c r="C31" s="43" t="s">
        <v>10</v>
      </c>
      <c r="D31" s="42" t="s">
        <v>67</v>
      </c>
      <c r="E31" s="42">
        <v>7</v>
      </c>
      <c r="F31" s="43" t="s">
        <v>9</v>
      </c>
      <c r="G31" s="44"/>
      <c r="H31" s="45">
        <v>5794594</v>
      </c>
      <c r="I31" s="43" t="s">
        <v>12</v>
      </c>
      <c r="J31" s="46">
        <v>23</v>
      </c>
      <c r="K31" s="46">
        <v>60</v>
      </c>
      <c r="L31" s="47">
        <v>35</v>
      </c>
      <c r="M31" s="48">
        <v>96576.566666666666</v>
      </c>
      <c r="N31" s="7">
        <v>44957</v>
      </c>
      <c r="O31" s="23"/>
    </row>
    <row r="32" spans="1:15" s="30" customFormat="1" ht="42.6" customHeight="1" x14ac:dyDescent="0.2">
      <c r="A32" s="74">
        <v>23700</v>
      </c>
      <c r="B32" s="73" t="s">
        <v>23</v>
      </c>
      <c r="C32" s="42" t="s">
        <v>10</v>
      </c>
      <c r="D32" s="42" t="s">
        <v>11</v>
      </c>
      <c r="E32" s="42">
        <v>7</v>
      </c>
      <c r="F32" s="43" t="s">
        <v>9</v>
      </c>
      <c r="G32" s="44"/>
      <c r="H32" s="45">
        <v>8099669</v>
      </c>
      <c r="I32" s="43" t="s">
        <v>12</v>
      </c>
      <c r="J32" s="46">
        <v>60</v>
      </c>
      <c r="K32" s="46">
        <v>60</v>
      </c>
      <c r="L32" s="47">
        <v>35</v>
      </c>
      <c r="M32" s="48">
        <v>134994.48333333334</v>
      </c>
      <c r="N32" s="7">
        <v>44957</v>
      </c>
      <c r="O32" s="23"/>
    </row>
    <row r="33" spans="1:15" s="30" customFormat="1" ht="36" customHeight="1" x14ac:dyDescent="0.2">
      <c r="A33" s="74">
        <v>23705</v>
      </c>
      <c r="B33" s="73" t="s">
        <v>31</v>
      </c>
      <c r="C33" s="42" t="s">
        <v>10</v>
      </c>
      <c r="D33" s="42" t="s">
        <v>11</v>
      </c>
      <c r="E33" s="42">
        <v>7</v>
      </c>
      <c r="F33" s="43" t="s">
        <v>9</v>
      </c>
      <c r="G33" s="44"/>
      <c r="H33" s="45">
        <v>15000000</v>
      </c>
      <c r="I33" s="43" t="s">
        <v>12</v>
      </c>
      <c r="J33" s="46">
        <v>50</v>
      </c>
      <c r="K33" s="46">
        <v>100</v>
      </c>
      <c r="L33" s="47">
        <v>35</v>
      </c>
      <c r="M33" s="48">
        <v>150000</v>
      </c>
      <c r="N33" s="7">
        <v>44957</v>
      </c>
      <c r="O33" s="23"/>
    </row>
    <row r="34" spans="1:15" s="30" customFormat="1" ht="36" customHeight="1" x14ac:dyDescent="0.2">
      <c r="A34" s="75">
        <v>23717</v>
      </c>
      <c r="B34" s="73" t="s">
        <v>94</v>
      </c>
      <c r="C34" s="42" t="s">
        <v>13</v>
      </c>
      <c r="D34" s="42" t="s">
        <v>14</v>
      </c>
      <c r="E34" s="42">
        <v>11</v>
      </c>
      <c r="F34" s="43" t="s">
        <v>9</v>
      </c>
      <c r="G34" s="62" t="s">
        <v>95</v>
      </c>
      <c r="H34" s="45">
        <v>1500000</v>
      </c>
      <c r="I34" s="43" t="s">
        <v>56</v>
      </c>
      <c r="J34" s="46">
        <v>10</v>
      </c>
      <c r="K34" s="46">
        <v>102</v>
      </c>
      <c r="L34" s="47">
        <v>29</v>
      </c>
      <c r="M34" s="48">
        <v>14705.882352941177</v>
      </c>
      <c r="N34" s="7">
        <v>44957</v>
      </c>
      <c r="O34" s="23"/>
    </row>
    <row r="35" spans="1:15" s="30" customFormat="1" ht="36" customHeight="1" x14ac:dyDescent="0.2">
      <c r="A35" s="74">
        <v>23417</v>
      </c>
      <c r="B35" s="73" t="s">
        <v>29</v>
      </c>
      <c r="C35" s="42" t="s">
        <v>29</v>
      </c>
      <c r="D35" s="42" t="s">
        <v>70</v>
      </c>
      <c r="E35" s="42">
        <v>7</v>
      </c>
      <c r="F35" s="43" t="s">
        <v>46</v>
      </c>
      <c r="G35" s="44" t="s">
        <v>47</v>
      </c>
      <c r="H35" s="45">
        <v>5000000</v>
      </c>
      <c r="I35" s="43" t="s">
        <v>48</v>
      </c>
      <c r="J35" s="46">
        <v>46</v>
      </c>
      <c r="K35" s="46">
        <v>117</v>
      </c>
      <c r="L35" s="47">
        <v>21</v>
      </c>
      <c r="M35" s="48">
        <v>42735.042735042734</v>
      </c>
      <c r="N35" s="7">
        <v>44957</v>
      </c>
      <c r="O35" s="23"/>
    </row>
    <row r="36" spans="1:15" s="30" customFormat="1" ht="36" customHeight="1" x14ac:dyDescent="0.2">
      <c r="A36" s="75">
        <v>23416</v>
      </c>
      <c r="B36" s="73" t="s">
        <v>28</v>
      </c>
      <c r="C36" s="42" t="s">
        <v>84</v>
      </c>
      <c r="D36" s="42" t="s">
        <v>85</v>
      </c>
      <c r="E36" s="42">
        <v>3</v>
      </c>
      <c r="F36" s="43" t="s">
        <v>46</v>
      </c>
      <c r="G36" s="62" t="s">
        <v>47</v>
      </c>
      <c r="H36" s="45">
        <v>9500000</v>
      </c>
      <c r="I36" s="43" t="s">
        <v>48</v>
      </c>
      <c r="J36" s="46">
        <v>50</v>
      </c>
      <c r="K36" s="46">
        <v>96</v>
      </c>
      <c r="L36" s="47">
        <v>21</v>
      </c>
      <c r="M36" s="48">
        <v>98958.33</v>
      </c>
      <c r="N36" s="7">
        <v>44957</v>
      </c>
      <c r="O36" s="23"/>
    </row>
    <row r="37" spans="1:15" s="30" customFormat="1" ht="48" customHeight="1" x14ac:dyDescent="0.2">
      <c r="A37" s="74">
        <v>23405</v>
      </c>
      <c r="B37" s="73" t="s">
        <v>71</v>
      </c>
      <c r="C37" s="42" t="s">
        <v>72</v>
      </c>
      <c r="D37" s="42" t="s">
        <v>73</v>
      </c>
      <c r="E37" s="42">
        <v>11</v>
      </c>
      <c r="F37" s="43" t="s">
        <v>9</v>
      </c>
      <c r="G37" s="44" t="s">
        <v>47</v>
      </c>
      <c r="H37" s="45">
        <v>15000000</v>
      </c>
      <c r="I37" s="43" t="s">
        <v>48</v>
      </c>
      <c r="J37" s="46">
        <v>14</v>
      </c>
      <c r="K37" s="46">
        <v>120</v>
      </c>
      <c r="L37" s="47">
        <v>13</v>
      </c>
      <c r="M37" s="48">
        <v>125000</v>
      </c>
      <c r="N37" s="7">
        <v>44957</v>
      </c>
      <c r="O37" s="23"/>
    </row>
    <row r="38" spans="1:15" s="30" customFormat="1" ht="49.9" customHeight="1" x14ac:dyDescent="0.2">
      <c r="A38" s="74">
        <v>23406</v>
      </c>
      <c r="B38" s="73" t="s">
        <v>30</v>
      </c>
      <c r="C38" s="42" t="s">
        <v>13</v>
      </c>
      <c r="D38" s="42" t="s">
        <v>14</v>
      </c>
      <c r="E38" s="42">
        <v>11</v>
      </c>
      <c r="F38" s="43" t="s">
        <v>9</v>
      </c>
      <c r="G38" s="44" t="s">
        <v>74</v>
      </c>
      <c r="H38" s="45">
        <v>6500000</v>
      </c>
      <c r="I38" s="43" t="s">
        <v>48</v>
      </c>
      <c r="J38" s="46">
        <v>11</v>
      </c>
      <c r="K38" s="46">
        <v>236</v>
      </c>
      <c r="L38" s="47">
        <v>11</v>
      </c>
      <c r="M38" s="48">
        <v>27542.372881355932</v>
      </c>
      <c r="N38" s="7">
        <v>44957</v>
      </c>
      <c r="O38" s="23"/>
    </row>
    <row r="39" spans="1:15" s="30" customFormat="1" ht="26.25" thickBot="1" x14ac:dyDescent="0.25">
      <c r="A39" s="198" t="s">
        <v>15</v>
      </c>
      <c r="B39" s="199"/>
      <c r="C39" s="199"/>
      <c r="D39" s="199"/>
      <c r="E39" s="200"/>
      <c r="F39" s="70"/>
      <c r="G39" s="31"/>
      <c r="H39" s="32">
        <f>SUM(H18:H38)</f>
        <v>120324088</v>
      </c>
      <c r="I39" s="33" t="s">
        <v>79</v>
      </c>
      <c r="J39" s="34">
        <f>SUM(J18:J38)</f>
        <v>701</v>
      </c>
      <c r="K39" s="35"/>
      <c r="L39" s="201"/>
      <c r="M39" s="201"/>
      <c r="N39" s="201"/>
      <c r="O39" s="201"/>
    </row>
    <row r="40" spans="1:15" ht="13.5" thickBot="1" x14ac:dyDescent="0.25">
      <c r="A40" s="188" t="s">
        <v>16</v>
      </c>
      <c r="B40" s="189"/>
      <c r="C40" s="189"/>
      <c r="D40" s="189"/>
      <c r="E40" s="190"/>
      <c r="F40" s="68"/>
      <c r="G40" s="25"/>
      <c r="H40" s="76" t="s">
        <v>100</v>
      </c>
      <c r="I40" s="9"/>
      <c r="J40" s="10"/>
      <c r="K40" s="72"/>
      <c r="L40" s="191"/>
      <c r="M40" s="191"/>
      <c r="N40" s="191"/>
      <c r="O40" s="191"/>
    </row>
    <row r="41" spans="1:15" ht="13.5" thickBot="1" x14ac:dyDescent="0.25">
      <c r="A41" s="188" t="s">
        <v>19</v>
      </c>
      <c r="B41" s="189"/>
      <c r="C41" s="189"/>
      <c r="D41" s="189"/>
      <c r="E41" s="190"/>
      <c r="F41" s="68"/>
      <c r="G41" s="12"/>
      <c r="H41" s="13">
        <v>51708757</v>
      </c>
      <c r="I41" s="14"/>
      <c r="J41" s="15"/>
      <c r="K41" s="69"/>
      <c r="L41" s="69"/>
      <c r="M41" s="69"/>
      <c r="N41" s="69"/>
      <c r="O41" s="69"/>
    </row>
    <row r="42" spans="1:15" x14ac:dyDescent="0.2">
      <c r="G42" s="26"/>
      <c r="L42" s="16"/>
    </row>
    <row r="43" spans="1:15" x14ac:dyDescent="0.2">
      <c r="A43" s="192" t="s">
        <v>87</v>
      </c>
      <c r="B43" s="192"/>
      <c r="C43" s="192"/>
      <c r="D43" s="192"/>
      <c r="E43" s="192"/>
      <c r="F43" s="192"/>
      <c r="G43" s="192"/>
      <c r="H43" s="192"/>
      <c r="I43" s="192"/>
      <c r="J43" s="192"/>
      <c r="K43" s="192"/>
      <c r="L43" s="192"/>
      <c r="M43" s="192"/>
      <c r="N43" s="192"/>
    </row>
    <row r="44" spans="1:15" ht="31.9" customHeight="1" thickBot="1" x14ac:dyDescent="0.25">
      <c r="A44" s="17" t="s">
        <v>38</v>
      </c>
      <c r="B44" s="17" t="s">
        <v>1</v>
      </c>
      <c r="C44" s="17" t="s">
        <v>2</v>
      </c>
      <c r="D44" s="17" t="s">
        <v>3</v>
      </c>
      <c r="E44" s="193" t="s">
        <v>8</v>
      </c>
      <c r="F44" s="194"/>
      <c r="G44" s="194"/>
      <c r="H44" s="195"/>
    </row>
    <row r="45" spans="1:15" ht="42.6" customHeight="1" x14ac:dyDescent="0.2">
      <c r="A45" s="19">
        <v>23704</v>
      </c>
      <c r="B45" s="20" t="s">
        <v>80</v>
      </c>
      <c r="C45" s="20" t="s">
        <v>26</v>
      </c>
      <c r="D45" s="20" t="s">
        <v>27</v>
      </c>
      <c r="E45" s="196" t="s">
        <v>81</v>
      </c>
      <c r="F45" s="197"/>
      <c r="G45" s="197"/>
      <c r="H45" s="197"/>
    </row>
    <row r="46" spans="1:15" ht="33" customHeight="1" x14ac:dyDescent="0.2">
      <c r="A46" s="19">
        <v>23715</v>
      </c>
      <c r="B46" s="20" t="s">
        <v>82</v>
      </c>
      <c r="C46" s="20" t="s">
        <v>83</v>
      </c>
      <c r="D46" s="20" t="s">
        <v>77</v>
      </c>
      <c r="E46" s="183" t="s">
        <v>81</v>
      </c>
      <c r="F46" s="184"/>
      <c r="G46" s="184"/>
      <c r="H46" s="184"/>
    </row>
    <row r="47" spans="1:15" ht="49.9" customHeight="1" x14ac:dyDescent="0.2">
      <c r="A47" s="57">
        <v>22250</v>
      </c>
      <c r="B47" s="20" t="s">
        <v>92</v>
      </c>
      <c r="C47" s="20" t="s">
        <v>93</v>
      </c>
      <c r="D47" s="20" t="s">
        <v>85</v>
      </c>
      <c r="E47" s="185" t="s">
        <v>86</v>
      </c>
      <c r="F47" s="186"/>
      <c r="G47" s="186"/>
      <c r="H47" s="187"/>
    </row>
    <row r="48" spans="1:15" x14ac:dyDescent="0.2">
      <c r="G48" s="26"/>
      <c r="L48" s="16"/>
    </row>
    <row r="49" spans="1:13" x14ac:dyDescent="0.2">
      <c r="A49" s="21" t="s">
        <v>102</v>
      </c>
    </row>
    <row r="50" spans="1:13" ht="16.899999999999999" customHeight="1" x14ac:dyDescent="0.2"/>
    <row r="51" spans="1:13" ht="15.6" customHeight="1" x14ac:dyDescent="0.2">
      <c r="A51" s="22" t="s">
        <v>21</v>
      </c>
      <c r="B51" s="22"/>
      <c r="C51" s="22"/>
      <c r="D51" s="22"/>
      <c r="E51" s="22"/>
      <c r="F51" s="22"/>
      <c r="G51" s="27"/>
      <c r="H51" s="22"/>
      <c r="I51" s="22"/>
      <c r="J51" s="22"/>
      <c r="K51" s="22"/>
      <c r="L51" s="22"/>
      <c r="M51" s="22"/>
    </row>
    <row r="52" spans="1:13" ht="15.6" customHeight="1" x14ac:dyDescent="0.2">
      <c r="A52" s="22" t="s">
        <v>17</v>
      </c>
      <c r="B52" s="22"/>
      <c r="C52" s="22"/>
      <c r="D52" s="22"/>
      <c r="E52" s="22"/>
      <c r="F52" s="22"/>
      <c r="G52" s="27"/>
      <c r="H52" s="22"/>
      <c r="I52" s="22"/>
      <c r="J52" s="22"/>
      <c r="K52" s="22"/>
      <c r="L52" s="22"/>
      <c r="M52" s="22"/>
    </row>
    <row r="53" spans="1:13" x14ac:dyDescent="0.2">
      <c r="A53" s="5" t="s">
        <v>99</v>
      </c>
    </row>
  </sheetData>
  <mergeCells count="15">
    <mergeCell ref="E46:H46"/>
    <mergeCell ref="E47:H47"/>
    <mergeCell ref="A40:E40"/>
    <mergeCell ref="L40:O40"/>
    <mergeCell ref="A41:E41"/>
    <mergeCell ref="A43:N43"/>
    <mergeCell ref="E44:H44"/>
    <mergeCell ref="E45:H45"/>
    <mergeCell ref="A39:E39"/>
    <mergeCell ref="L39:O39"/>
    <mergeCell ref="A12:O12"/>
    <mergeCell ref="A13:O13"/>
    <mergeCell ref="A15:C15"/>
    <mergeCell ref="A16:D16"/>
    <mergeCell ref="L16:N16"/>
  </mergeCells>
  <conditionalFormatting sqref="M19:M38">
    <cfRule type="cellIs" dxfId="16" priority="3" operator="equal">
      <formula>"Yes"</formula>
    </cfRule>
    <cfRule type="cellIs" dxfId="15" priority="4" operator="equal">
      <formula>"No"</formula>
    </cfRule>
  </conditionalFormatting>
  <conditionalFormatting sqref="M28">
    <cfRule type="cellIs" dxfId="14" priority="5" operator="equal">
      <formula>"No"</formula>
    </cfRule>
  </conditionalFormatting>
  <conditionalFormatting sqref="M18">
    <cfRule type="cellIs" dxfId="13" priority="1" operator="equal">
      <formula>"Yes"</formula>
    </cfRule>
    <cfRule type="cellIs" dxfId="12" priority="2" operator="equal">
      <formula>"No"</formula>
    </cfRule>
  </conditionalFormatting>
  <dataValidations count="1">
    <dataValidation allowBlank="1" sqref="M17:M38" xr:uid="{00000000-0002-0000-0500-000000000000}"/>
  </dataValidations>
  <hyperlinks>
    <hyperlink ref="A45" r:id="rId1" display="mf23704" xr:uid="{00000000-0004-0000-0500-000000000000}"/>
    <hyperlink ref="A46" r:id="rId2" display="mf23715" xr:uid="{00000000-0004-0000-0500-000001000000}"/>
    <hyperlink ref="G19" r:id="rId3" display="22274" xr:uid="{00000000-0004-0000-0500-000002000000}"/>
    <hyperlink ref="G25" r:id="rId4" display="22278" xr:uid="{00000000-0004-0000-0500-000003000000}"/>
    <hyperlink ref="G22" r:id="rId5" display="22285" xr:uid="{00000000-0004-0000-0500-000004000000}"/>
    <hyperlink ref="G21" r:id="rId6" display="22297" xr:uid="{00000000-0004-0000-0500-000005000000}"/>
  </hyperlinks>
  <pageMargins left="0.25" right="0.25" top="0.75" bottom="0.75" header="0.3" footer="0.3"/>
  <pageSetup orientation="landscape" r:id="rId7"/>
  <drawing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0:O53"/>
  <sheetViews>
    <sheetView topLeftCell="A40" zoomScale="110" zoomScaleNormal="110" workbookViewId="0">
      <selection activeCell="O47" sqref="O47"/>
    </sheetView>
  </sheetViews>
  <sheetFormatPr defaultColWidth="8.85546875" defaultRowHeight="12.75" x14ac:dyDescent="0.2"/>
  <cols>
    <col min="1" max="1" width="10.5703125" style="5" customWidth="1"/>
    <col min="2" max="2" width="12.28515625" style="5" customWidth="1"/>
    <col min="3" max="3" width="10.7109375" style="5" customWidth="1"/>
    <col min="4" max="4" width="9.7109375" style="5" customWidth="1"/>
    <col min="5" max="5" width="6" style="5" customWidth="1"/>
    <col min="6" max="6" width="8.28515625" style="5" customWidth="1"/>
    <col min="7" max="7" width="10.140625" style="24" customWidth="1"/>
    <col min="8" max="8" width="13.5703125" style="5" customWidth="1"/>
    <col min="9" max="9" width="10.7109375" style="5" customWidth="1"/>
    <col min="10" max="10" width="5.85546875" style="5" customWidth="1"/>
    <col min="11" max="11" width="6.85546875" style="5" customWidth="1"/>
    <col min="12" max="12" width="5.5703125" style="5" customWidth="1"/>
    <col min="13" max="13" width="13.42578125" style="5" customWidth="1"/>
    <col min="14" max="14" width="9.7109375" style="5" customWidth="1"/>
    <col min="15" max="15" width="35.28515625" style="5" customWidth="1"/>
    <col min="16" max="16384" width="8.85546875" style="5"/>
  </cols>
  <sheetData>
    <row r="10" spans="1:15" x14ac:dyDescent="0.2">
      <c r="A10" s="63"/>
      <c r="B10" s="63"/>
      <c r="C10" s="63"/>
      <c r="D10" s="63"/>
      <c r="E10" s="63"/>
      <c r="F10" s="63"/>
      <c r="H10" s="63"/>
      <c r="I10" s="63"/>
      <c r="J10" s="63"/>
      <c r="K10" s="63"/>
      <c r="L10" s="63"/>
      <c r="M10" s="63"/>
      <c r="N10" s="63"/>
      <c r="O10" s="63"/>
    </row>
    <row r="11" spans="1:15" ht="15.6" customHeight="1" x14ac:dyDescent="0.2">
      <c r="A11" s="59"/>
      <c r="B11" s="59"/>
      <c r="C11" s="59"/>
      <c r="D11" s="59"/>
      <c r="E11" s="60" t="s">
        <v>90</v>
      </c>
      <c r="F11" s="59"/>
      <c r="G11" s="59"/>
      <c r="H11" s="59"/>
      <c r="I11" s="59"/>
      <c r="J11" s="59"/>
      <c r="K11" s="59"/>
      <c r="L11" s="61"/>
      <c r="M11" s="61"/>
      <c r="N11" s="61"/>
      <c r="O11" s="61"/>
    </row>
    <row r="12" spans="1:15" ht="81" customHeight="1" x14ac:dyDescent="0.2">
      <c r="A12" s="202" t="s">
        <v>20</v>
      </c>
      <c r="B12" s="202"/>
      <c r="C12" s="202"/>
      <c r="D12" s="202"/>
      <c r="E12" s="202"/>
      <c r="F12" s="202"/>
      <c r="G12" s="202"/>
      <c r="H12" s="202"/>
      <c r="I12" s="202"/>
      <c r="J12" s="202"/>
      <c r="K12" s="202"/>
      <c r="L12" s="202"/>
      <c r="M12" s="203"/>
      <c r="N12" s="203"/>
      <c r="O12" s="203"/>
    </row>
    <row r="13" spans="1:15" x14ac:dyDescent="0.2">
      <c r="A13" s="204" t="s">
        <v>88</v>
      </c>
      <c r="B13" s="205"/>
      <c r="C13" s="205"/>
      <c r="D13" s="205"/>
      <c r="E13" s="206"/>
      <c r="F13" s="206"/>
      <c r="G13" s="206"/>
      <c r="H13" s="206"/>
      <c r="I13" s="206"/>
      <c r="J13" s="206"/>
      <c r="K13" s="206"/>
      <c r="L13" s="206"/>
      <c r="M13" s="206"/>
      <c r="N13" s="206"/>
      <c r="O13" s="206"/>
    </row>
    <row r="14" spans="1:15" x14ac:dyDescent="0.2">
      <c r="A14" s="63"/>
      <c r="B14" s="63"/>
      <c r="C14" s="63"/>
      <c r="D14" s="63"/>
      <c r="E14" s="63"/>
      <c r="F14" s="63"/>
      <c r="H14" s="63"/>
      <c r="I14" s="63"/>
      <c r="J14" s="63"/>
      <c r="K14" s="63"/>
      <c r="L14" s="63"/>
      <c r="M14" s="63"/>
    </row>
    <row r="15" spans="1:15" ht="13.5" thickBot="1" x14ac:dyDescent="0.25">
      <c r="A15" s="207"/>
      <c r="B15" s="207"/>
      <c r="C15" s="207"/>
    </row>
    <row r="16" spans="1:15" ht="13.5" thickBot="1" x14ac:dyDescent="0.25">
      <c r="A16" s="208" t="s">
        <v>22</v>
      </c>
      <c r="B16" s="209"/>
      <c r="C16" s="209"/>
      <c r="D16" s="210"/>
      <c r="L16" s="211" t="s">
        <v>78</v>
      </c>
      <c r="M16" s="212"/>
      <c r="N16" s="213"/>
      <c r="O16" s="6">
        <v>51708757</v>
      </c>
    </row>
    <row r="17" spans="1:15" s="30" customFormat="1" ht="60.6" customHeight="1" x14ac:dyDescent="0.2">
      <c r="A17" s="28" t="s">
        <v>0</v>
      </c>
      <c r="B17" s="28" t="s">
        <v>1</v>
      </c>
      <c r="C17" s="28" t="s">
        <v>2</v>
      </c>
      <c r="D17" s="28" t="s">
        <v>3</v>
      </c>
      <c r="E17" s="29" t="s">
        <v>4</v>
      </c>
      <c r="F17" s="29" t="s">
        <v>97</v>
      </c>
      <c r="G17" s="29" t="s">
        <v>39</v>
      </c>
      <c r="H17" s="29" t="s">
        <v>18</v>
      </c>
      <c r="I17" s="29" t="s">
        <v>5</v>
      </c>
      <c r="J17" s="29" t="s">
        <v>40</v>
      </c>
      <c r="K17" s="29" t="s">
        <v>6</v>
      </c>
      <c r="L17" s="29" t="s">
        <v>98</v>
      </c>
      <c r="M17" s="29" t="s">
        <v>42</v>
      </c>
      <c r="N17" s="29" t="s">
        <v>7</v>
      </c>
      <c r="O17" s="29" t="s">
        <v>8</v>
      </c>
    </row>
    <row r="18" spans="1:15" s="30" customFormat="1" ht="39.6" customHeight="1" x14ac:dyDescent="0.2">
      <c r="A18" s="74">
        <v>23709</v>
      </c>
      <c r="B18" s="73" t="s">
        <v>49</v>
      </c>
      <c r="C18" s="42" t="s">
        <v>10</v>
      </c>
      <c r="D18" s="42" t="s">
        <v>11</v>
      </c>
      <c r="E18" s="42">
        <v>7</v>
      </c>
      <c r="F18" s="43" t="s">
        <v>9</v>
      </c>
      <c r="G18" s="44" t="s">
        <v>50</v>
      </c>
      <c r="H18" s="45">
        <v>1082400</v>
      </c>
      <c r="I18" s="43" t="s">
        <v>12</v>
      </c>
      <c r="J18" s="46">
        <v>10</v>
      </c>
      <c r="K18" s="46">
        <v>100</v>
      </c>
      <c r="L18" s="47">
        <v>35</v>
      </c>
      <c r="M18" s="48">
        <v>10824</v>
      </c>
      <c r="N18" s="7">
        <v>44957</v>
      </c>
      <c r="O18" s="23"/>
    </row>
    <row r="19" spans="1:15" s="30" customFormat="1" ht="36" customHeight="1" x14ac:dyDescent="0.2">
      <c r="A19" s="74">
        <v>23605</v>
      </c>
      <c r="B19" s="73" t="s">
        <v>51</v>
      </c>
      <c r="C19" s="42" t="s">
        <v>10</v>
      </c>
      <c r="D19" s="42" t="s">
        <v>11</v>
      </c>
      <c r="E19" s="42">
        <v>7</v>
      </c>
      <c r="F19" s="43" t="s">
        <v>9</v>
      </c>
      <c r="G19" s="44" t="s">
        <v>47</v>
      </c>
      <c r="H19" s="45">
        <v>2500000</v>
      </c>
      <c r="I19" s="43" t="s">
        <v>48</v>
      </c>
      <c r="J19" s="46">
        <v>10</v>
      </c>
      <c r="K19" s="46">
        <v>215</v>
      </c>
      <c r="L19" s="47">
        <v>35</v>
      </c>
      <c r="M19" s="48">
        <v>11627.906976744185</v>
      </c>
      <c r="N19" s="7">
        <v>44957</v>
      </c>
      <c r="O19" s="23"/>
    </row>
    <row r="20" spans="1:15" s="30" customFormat="1" ht="36" customHeight="1" x14ac:dyDescent="0.2">
      <c r="A20" s="74">
        <v>23712</v>
      </c>
      <c r="B20" s="73" t="s">
        <v>52</v>
      </c>
      <c r="C20" s="42" t="s">
        <v>53</v>
      </c>
      <c r="D20" s="42" t="s">
        <v>54</v>
      </c>
      <c r="E20" s="42">
        <v>3</v>
      </c>
      <c r="F20" s="43" t="s">
        <v>9</v>
      </c>
      <c r="G20" s="44" t="s">
        <v>55</v>
      </c>
      <c r="H20" s="45">
        <v>1506500</v>
      </c>
      <c r="I20" s="43" t="s">
        <v>56</v>
      </c>
      <c r="J20" s="46">
        <v>10</v>
      </c>
      <c r="K20" s="46">
        <v>69</v>
      </c>
      <c r="L20" s="47">
        <v>35</v>
      </c>
      <c r="M20" s="48">
        <v>21833.333333333332</v>
      </c>
      <c r="N20" s="7">
        <v>44957</v>
      </c>
      <c r="O20" s="23"/>
    </row>
    <row r="21" spans="1:15" s="30" customFormat="1" ht="36" customHeight="1" x14ac:dyDescent="0.2">
      <c r="A21" s="74">
        <v>23711</v>
      </c>
      <c r="B21" s="73" t="s">
        <v>57</v>
      </c>
      <c r="C21" s="42" t="s">
        <v>58</v>
      </c>
      <c r="D21" s="42" t="s">
        <v>58</v>
      </c>
      <c r="E21" s="42">
        <v>3</v>
      </c>
      <c r="F21" s="43" t="s">
        <v>9</v>
      </c>
      <c r="G21" s="44" t="s">
        <v>59</v>
      </c>
      <c r="H21" s="45">
        <v>2060000</v>
      </c>
      <c r="I21" s="43" t="s">
        <v>48</v>
      </c>
      <c r="J21" s="46">
        <v>10</v>
      </c>
      <c r="K21" s="46">
        <v>71</v>
      </c>
      <c r="L21" s="47">
        <v>35</v>
      </c>
      <c r="M21" s="48">
        <v>29014.084507042255</v>
      </c>
      <c r="N21" s="7">
        <v>44957</v>
      </c>
      <c r="O21" s="23"/>
    </row>
    <row r="22" spans="1:15" s="30" customFormat="1" ht="36" customHeight="1" x14ac:dyDescent="0.2">
      <c r="A22" s="74">
        <v>23426</v>
      </c>
      <c r="B22" s="73" t="s">
        <v>60</v>
      </c>
      <c r="C22" s="42" t="s">
        <v>61</v>
      </c>
      <c r="D22" s="42" t="s">
        <v>29</v>
      </c>
      <c r="E22" s="42">
        <v>2</v>
      </c>
      <c r="F22" s="43" t="s">
        <v>46</v>
      </c>
      <c r="G22" s="44" t="s">
        <v>47</v>
      </c>
      <c r="H22" s="45">
        <v>8950000</v>
      </c>
      <c r="I22" s="43" t="s">
        <v>48</v>
      </c>
      <c r="J22" s="46">
        <v>172</v>
      </c>
      <c r="K22" s="46">
        <v>304</v>
      </c>
      <c r="L22" s="47">
        <v>35</v>
      </c>
      <c r="M22" s="48">
        <v>29440.78947368421</v>
      </c>
      <c r="N22" s="7">
        <v>44957</v>
      </c>
      <c r="O22" s="23"/>
    </row>
    <row r="23" spans="1:15" s="30" customFormat="1" ht="36" customHeight="1" x14ac:dyDescent="0.2">
      <c r="A23" s="74">
        <v>23706</v>
      </c>
      <c r="B23" s="73" t="s">
        <v>32</v>
      </c>
      <c r="C23" s="42" t="s">
        <v>33</v>
      </c>
      <c r="D23" s="42" t="s">
        <v>34</v>
      </c>
      <c r="E23" s="42">
        <v>11</v>
      </c>
      <c r="F23" s="43" t="s">
        <v>9</v>
      </c>
      <c r="G23" s="44" t="s">
        <v>62</v>
      </c>
      <c r="H23" s="45">
        <v>3740000</v>
      </c>
      <c r="I23" s="43" t="s">
        <v>48</v>
      </c>
      <c r="J23" s="46">
        <v>20</v>
      </c>
      <c r="K23" s="46">
        <v>120</v>
      </c>
      <c r="L23" s="47">
        <v>35</v>
      </c>
      <c r="M23" s="48">
        <v>31166.666666666668</v>
      </c>
      <c r="N23" s="7">
        <v>44957</v>
      </c>
      <c r="O23" s="23"/>
    </row>
    <row r="24" spans="1:15" s="30" customFormat="1" ht="36" customHeight="1" x14ac:dyDescent="0.2">
      <c r="A24" s="74">
        <v>23710</v>
      </c>
      <c r="B24" s="73" t="s">
        <v>63</v>
      </c>
      <c r="C24" s="42" t="s">
        <v>64</v>
      </c>
      <c r="D24" s="42" t="s">
        <v>54</v>
      </c>
      <c r="E24" s="42">
        <v>3</v>
      </c>
      <c r="F24" s="43" t="s">
        <v>9</v>
      </c>
      <c r="G24" s="44" t="s">
        <v>65</v>
      </c>
      <c r="H24" s="45">
        <v>1946200</v>
      </c>
      <c r="I24" s="43" t="s">
        <v>56</v>
      </c>
      <c r="J24" s="46">
        <v>10</v>
      </c>
      <c r="K24" s="46">
        <v>59</v>
      </c>
      <c r="L24" s="47">
        <v>35</v>
      </c>
      <c r="M24" s="48">
        <v>32986.4406779661</v>
      </c>
      <c r="N24" s="7">
        <v>44957</v>
      </c>
      <c r="O24" s="23"/>
    </row>
    <row r="25" spans="1:15" s="30" customFormat="1" ht="36" customHeight="1" x14ac:dyDescent="0.2">
      <c r="A25" s="74">
        <v>23427</v>
      </c>
      <c r="B25" s="73" t="s">
        <v>66</v>
      </c>
      <c r="C25" s="42" t="s">
        <v>10</v>
      </c>
      <c r="D25" s="42" t="s">
        <v>67</v>
      </c>
      <c r="E25" s="42">
        <v>7</v>
      </c>
      <c r="F25" s="43" t="s">
        <v>46</v>
      </c>
      <c r="G25" s="44" t="s">
        <v>47</v>
      </c>
      <c r="H25" s="45">
        <v>6000000</v>
      </c>
      <c r="I25" s="43" t="s">
        <v>48</v>
      </c>
      <c r="J25" s="46">
        <v>42</v>
      </c>
      <c r="K25" s="46">
        <v>136</v>
      </c>
      <c r="L25" s="47">
        <v>35</v>
      </c>
      <c r="M25" s="48">
        <v>44117.647058823532</v>
      </c>
      <c r="N25" s="7">
        <v>44957</v>
      </c>
      <c r="O25" s="23"/>
    </row>
    <row r="26" spans="1:15" s="30" customFormat="1" ht="36" customHeight="1" x14ac:dyDescent="0.2">
      <c r="A26" s="74">
        <v>23703</v>
      </c>
      <c r="B26" s="73" t="s">
        <v>25</v>
      </c>
      <c r="C26" s="42" t="s">
        <v>10</v>
      </c>
      <c r="D26" s="42" t="s">
        <v>11</v>
      </c>
      <c r="E26" s="42">
        <v>7</v>
      </c>
      <c r="F26" s="43" t="s">
        <v>9</v>
      </c>
      <c r="G26" s="44"/>
      <c r="H26" s="45">
        <v>5500000</v>
      </c>
      <c r="I26" s="43" t="s">
        <v>12</v>
      </c>
      <c r="J26" s="46">
        <v>28</v>
      </c>
      <c r="K26" s="46">
        <v>120</v>
      </c>
      <c r="L26" s="47">
        <v>35</v>
      </c>
      <c r="M26" s="48">
        <v>45833.333333333336</v>
      </c>
      <c r="N26" s="7">
        <v>44957</v>
      </c>
      <c r="O26" s="23"/>
    </row>
    <row r="27" spans="1:15" s="30" customFormat="1" ht="36" customHeight="1" x14ac:dyDescent="0.2">
      <c r="A27" s="74">
        <v>23707</v>
      </c>
      <c r="B27" s="73" t="s">
        <v>35</v>
      </c>
      <c r="C27" s="42" t="s">
        <v>36</v>
      </c>
      <c r="D27" s="42" t="s">
        <v>37</v>
      </c>
      <c r="E27" s="42">
        <v>12</v>
      </c>
      <c r="F27" s="43" t="s">
        <v>46</v>
      </c>
      <c r="G27" s="44" t="s">
        <v>68</v>
      </c>
      <c r="H27" s="45">
        <v>4500000</v>
      </c>
      <c r="I27" s="43" t="s">
        <v>48</v>
      </c>
      <c r="J27" s="46">
        <v>22</v>
      </c>
      <c r="K27" s="46">
        <v>80</v>
      </c>
      <c r="L27" s="47">
        <v>35</v>
      </c>
      <c r="M27" s="48">
        <v>56250</v>
      </c>
      <c r="N27" s="7">
        <v>44957</v>
      </c>
      <c r="O27" s="23"/>
    </row>
    <row r="28" spans="1:15" s="30" customFormat="1" ht="36" customHeight="1" x14ac:dyDescent="0.2">
      <c r="A28" s="74">
        <v>23702</v>
      </c>
      <c r="B28" s="73" t="s">
        <v>69</v>
      </c>
      <c r="C28" s="42" t="s">
        <v>10</v>
      </c>
      <c r="D28" s="42" t="s">
        <v>11</v>
      </c>
      <c r="E28" s="42">
        <v>7</v>
      </c>
      <c r="F28" s="43" t="s">
        <v>9</v>
      </c>
      <c r="G28" s="44"/>
      <c r="H28" s="45">
        <v>3809725</v>
      </c>
      <c r="I28" s="43" t="s">
        <v>12</v>
      </c>
      <c r="J28" s="46">
        <v>23</v>
      </c>
      <c r="K28" s="46">
        <v>60</v>
      </c>
      <c r="L28" s="47">
        <v>35</v>
      </c>
      <c r="M28" s="48">
        <v>63495.416666666664</v>
      </c>
      <c r="N28" s="7">
        <v>44957</v>
      </c>
      <c r="O28" s="23"/>
    </row>
    <row r="29" spans="1:15" s="30" customFormat="1" ht="43.15" customHeight="1" x14ac:dyDescent="0.2">
      <c r="A29" s="74">
        <v>23418</v>
      </c>
      <c r="B29" s="73" t="s">
        <v>75</v>
      </c>
      <c r="C29" s="42" t="s">
        <v>76</v>
      </c>
      <c r="D29" s="42" t="s">
        <v>77</v>
      </c>
      <c r="E29" s="42">
        <v>6</v>
      </c>
      <c r="F29" s="43" t="s">
        <v>9</v>
      </c>
      <c r="G29" s="44" t="s">
        <v>47</v>
      </c>
      <c r="H29" s="45">
        <v>11000000</v>
      </c>
      <c r="I29" s="43" t="s">
        <v>56</v>
      </c>
      <c r="J29" s="46">
        <v>68</v>
      </c>
      <c r="K29" s="46">
        <v>135</v>
      </c>
      <c r="L29" s="47">
        <v>35</v>
      </c>
      <c r="M29" s="48">
        <v>81481.481481481474</v>
      </c>
      <c r="N29" s="7">
        <v>44957</v>
      </c>
      <c r="O29" s="23"/>
    </row>
    <row r="30" spans="1:15" s="30" customFormat="1" ht="55.15" customHeight="1" x14ac:dyDescent="0.2">
      <c r="A30" s="74">
        <v>23701</v>
      </c>
      <c r="B30" s="73" t="s">
        <v>24</v>
      </c>
      <c r="C30" s="43" t="s">
        <v>10</v>
      </c>
      <c r="D30" s="42" t="s">
        <v>67</v>
      </c>
      <c r="E30" s="42">
        <v>7</v>
      </c>
      <c r="F30" s="43" t="s">
        <v>9</v>
      </c>
      <c r="G30" s="44"/>
      <c r="H30" s="45">
        <v>5794594</v>
      </c>
      <c r="I30" s="43" t="s">
        <v>12</v>
      </c>
      <c r="J30" s="46">
        <v>23</v>
      </c>
      <c r="K30" s="46">
        <v>60</v>
      </c>
      <c r="L30" s="47">
        <v>35</v>
      </c>
      <c r="M30" s="48">
        <v>96576.566666666666</v>
      </c>
      <c r="N30" s="7">
        <v>44957</v>
      </c>
      <c r="O30" s="23"/>
    </row>
    <row r="31" spans="1:15" s="30" customFormat="1" ht="42.6" customHeight="1" x14ac:dyDescent="0.2">
      <c r="A31" s="74">
        <v>23700</v>
      </c>
      <c r="B31" s="73" t="s">
        <v>23</v>
      </c>
      <c r="C31" s="42" t="s">
        <v>10</v>
      </c>
      <c r="D31" s="42" t="s">
        <v>11</v>
      </c>
      <c r="E31" s="42">
        <v>7</v>
      </c>
      <c r="F31" s="43" t="s">
        <v>9</v>
      </c>
      <c r="G31" s="44"/>
      <c r="H31" s="45">
        <v>8099669</v>
      </c>
      <c r="I31" s="43" t="s">
        <v>12</v>
      </c>
      <c r="J31" s="46">
        <v>60</v>
      </c>
      <c r="K31" s="46">
        <v>60</v>
      </c>
      <c r="L31" s="47">
        <v>35</v>
      </c>
      <c r="M31" s="48">
        <v>134994.48333333334</v>
      </c>
      <c r="N31" s="7">
        <v>44957</v>
      </c>
      <c r="O31" s="23"/>
    </row>
    <row r="32" spans="1:15" s="30" customFormat="1" ht="36" customHeight="1" x14ac:dyDescent="0.2">
      <c r="A32" s="74">
        <v>23705</v>
      </c>
      <c r="B32" s="73" t="s">
        <v>31</v>
      </c>
      <c r="C32" s="42" t="s">
        <v>10</v>
      </c>
      <c r="D32" s="42" t="s">
        <v>11</v>
      </c>
      <c r="E32" s="42">
        <v>7</v>
      </c>
      <c r="F32" s="43" t="s">
        <v>9</v>
      </c>
      <c r="G32" s="44"/>
      <c r="H32" s="45">
        <v>15000000</v>
      </c>
      <c r="I32" s="43" t="s">
        <v>12</v>
      </c>
      <c r="J32" s="46">
        <v>50</v>
      </c>
      <c r="K32" s="46">
        <v>100</v>
      </c>
      <c r="L32" s="47">
        <v>35</v>
      </c>
      <c r="M32" s="48">
        <v>150000</v>
      </c>
      <c r="N32" s="7">
        <v>44957</v>
      </c>
      <c r="O32" s="23"/>
    </row>
    <row r="33" spans="1:15" s="30" customFormat="1" ht="32.450000000000003" customHeight="1" x14ac:dyDescent="0.2">
      <c r="A33" s="74">
        <v>23408</v>
      </c>
      <c r="B33" s="73" t="s">
        <v>43</v>
      </c>
      <c r="C33" s="42" t="s">
        <v>44</v>
      </c>
      <c r="D33" s="42" t="s">
        <v>45</v>
      </c>
      <c r="E33" s="42">
        <v>8</v>
      </c>
      <c r="F33" s="43" t="s">
        <v>46</v>
      </c>
      <c r="G33" s="44" t="s">
        <v>47</v>
      </c>
      <c r="H33" s="45">
        <v>1335000</v>
      </c>
      <c r="I33" s="43" t="s">
        <v>48</v>
      </c>
      <c r="J33" s="46">
        <v>12</v>
      </c>
      <c r="K33" s="46">
        <v>140</v>
      </c>
      <c r="L33" s="47">
        <v>29</v>
      </c>
      <c r="M33" s="48">
        <v>9535.7142857142862</v>
      </c>
      <c r="N33" s="7">
        <v>44957</v>
      </c>
      <c r="O33" s="23"/>
    </row>
    <row r="34" spans="1:15" s="30" customFormat="1" ht="36" customHeight="1" x14ac:dyDescent="0.2">
      <c r="A34" s="75">
        <v>23717</v>
      </c>
      <c r="B34" s="73" t="s">
        <v>94</v>
      </c>
      <c r="C34" s="42" t="s">
        <v>13</v>
      </c>
      <c r="D34" s="42" t="s">
        <v>14</v>
      </c>
      <c r="E34" s="42">
        <v>11</v>
      </c>
      <c r="F34" s="43" t="s">
        <v>9</v>
      </c>
      <c r="G34" s="62" t="s">
        <v>95</v>
      </c>
      <c r="H34" s="45">
        <v>1500000</v>
      </c>
      <c r="I34" s="43" t="s">
        <v>56</v>
      </c>
      <c r="J34" s="46">
        <v>10</v>
      </c>
      <c r="K34" s="46">
        <v>102</v>
      </c>
      <c r="L34" s="47">
        <v>29</v>
      </c>
      <c r="M34" s="48">
        <v>14705.882352941177</v>
      </c>
      <c r="N34" s="7">
        <v>44957</v>
      </c>
      <c r="O34" s="23"/>
    </row>
    <row r="35" spans="1:15" s="30" customFormat="1" ht="36" customHeight="1" x14ac:dyDescent="0.2">
      <c r="A35" s="74">
        <v>23417</v>
      </c>
      <c r="B35" s="73" t="s">
        <v>29</v>
      </c>
      <c r="C35" s="42" t="s">
        <v>29</v>
      </c>
      <c r="D35" s="42" t="s">
        <v>70</v>
      </c>
      <c r="E35" s="42">
        <v>7</v>
      </c>
      <c r="F35" s="43" t="s">
        <v>46</v>
      </c>
      <c r="G35" s="44" t="s">
        <v>47</v>
      </c>
      <c r="H35" s="45">
        <v>5000000</v>
      </c>
      <c r="I35" s="43" t="s">
        <v>48</v>
      </c>
      <c r="J35" s="46">
        <v>46</v>
      </c>
      <c r="K35" s="46">
        <v>117</v>
      </c>
      <c r="L35" s="47">
        <v>21</v>
      </c>
      <c r="M35" s="48">
        <v>42735.042735042734</v>
      </c>
      <c r="N35" s="7">
        <v>44957</v>
      </c>
      <c r="O35" s="23"/>
    </row>
    <row r="36" spans="1:15" s="30" customFormat="1" ht="36" customHeight="1" x14ac:dyDescent="0.2">
      <c r="A36" s="75">
        <v>23416</v>
      </c>
      <c r="B36" s="73" t="s">
        <v>28</v>
      </c>
      <c r="C36" s="42" t="s">
        <v>84</v>
      </c>
      <c r="D36" s="42" t="s">
        <v>85</v>
      </c>
      <c r="E36" s="42">
        <v>3</v>
      </c>
      <c r="F36" s="43" t="s">
        <v>46</v>
      </c>
      <c r="G36" s="62" t="s">
        <v>47</v>
      </c>
      <c r="H36" s="45">
        <v>9500000</v>
      </c>
      <c r="I36" s="43" t="s">
        <v>48</v>
      </c>
      <c r="J36" s="46">
        <v>50</v>
      </c>
      <c r="K36" s="46">
        <v>96</v>
      </c>
      <c r="L36" s="47">
        <v>21</v>
      </c>
      <c r="M36" s="48">
        <v>98958.33</v>
      </c>
      <c r="N36" s="7">
        <v>44957</v>
      </c>
      <c r="O36" s="23"/>
    </row>
    <row r="37" spans="1:15" s="30" customFormat="1" ht="48" customHeight="1" x14ac:dyDescent="0.2">
      <c r="A37" s="74">
        <v>23405</v>
      </c>
      <c r="B37" s="73" t="s">
        <v>71</v>
      </c>
      <c r="C37" s="42" t="s">
        <v>72</v>
      </c>
      <c r="D37" s="42" t="s">
        <v>73</v>
      </c>
      <c r="E37" s="42">
        <v>11</v>
      </c>
      <c r="F37" s="43" t="s">
        <v>9</v>
      </c>
      <c r="G37" s="44" t="s">
        <v>47</v>
      </c>
      <c r="H37" s="45">
        <v>15000000</v>
      </c>
      <c r="I37" s="43" t="s">
        <v>48</v>
      </c>
      <c r="J37" s="46">
        <v>14</v>
      </c>
      <c r="K37" s="46">
        <v>120</v>
      </c>
      <c r="L37" s="47">
        <v>13</v>
      </c>
      <c r="M37" s="48">
        <v>125000</v>
      </c>
      <c r="N37" s="7">
        <v>44957</v>
      </c>
      <c r="O37" s="23"/>
    </row>
    <row r="38" spans="1:15" s="30" customFormat="1" ht="49.9" customHeight="1" x14ac:dyDescent="0.2">
      <c r="A38" s="74">
        <v>23406</v>
      </c>
      <c r="B38" s="73" t="s">
        <v>30</v>
      </c>
      <c r="C38" s="42" t="s">
        <v>13</v>
      </c>
      <c r="D38" s="42" t="s">
        <v>14</v>
      </c>
      <c r="E38" s="42">
        <v>11</v>
      </c>
      <c r="F38" s="43" t="s">
        <v>9</v>
      </c>
      <c r="G38" s="44" t="s">
        <v>74</v>
      </c>
      <c r="H38" s="45">
        <v>6500000</v>
      </c>
      <c r="I38" s="43" t="s">
        <v>48</v>
      </c>
      <c r="J38" s="46">
        <v>11</v>
      </c>
      <c r="K38" s="46">
        <v>236</v>
      </c>
      <c r="L38" s="47">
        <v>11</v>
      </c>
      <c r="M38" s="48">
        <v>27542.372881355932</v>
      </c>
      <c r="N38" s="7">
        <v>44957</v>
      </c>
      <c r="O38" s="23"/>
    </row>
    <row r="39" spans="1:15" s="30" customFormat="1" ht="26.25" thickBot="1" x14ac:dyDescent="0.25">
      <c r="A39" s="198" t="s">
        <v>15</v>
      </c>
      <c r="B39" s="199"/>
      <c r="C39" s="199"/>
      <c r="D39" s="199"/>
      <c r="E39" s="200"/>
      <c r="F39" s="65"/>
      <c r="G39" s="31"/>
      <c r="H39" s="32">
        <f>SUM(H18:H38)</f>
        <v>120324088</v>
      </c>
      <c r="I39" s="33" t="s">
        <v>79</v>
      </c>
      <c r="J39" s="34">
        <f>SUM(J18:J38)</f>
        <v>701</v>
      </c>
      <c r="K39" s="35"/>
      <c r="L39" s="201"/>
      <c r="M39" s="201"/>
      <c r="N39" s="201"/>
      <c r="O39" s="201"/>
    </row>
    <row r="40" spans="1:15" ht="13.5" thickBot="1" x14ac:dyDescent="0.25">
      <c r="A40" s="188" t="s">
        <v>16</v>
      </c>
      <c r="B40" s="189"/>
      <c r="C40" s="189"/>
      <c r="D40" s="189"/>
      <c r="E40" s="190"/>
      <c r="F40" s="64"/>
      <c r="G40" s="25"/>
      <c r="H40" s="8">
        <f>SUM(G33:G33)</f>
        <v>0</v>
      </c>
      <c r="I40" s="9"/>
      <c r="J40" s="10"/>
      <c r="K40" s="67"/>
      <c r="L40" s="191"/>
      <c r="M40" s="191"/>
      <c r="N40" s="191"/>
      <c r="O40" s="191"/>
    </row>
    <row r="41" spans="1:15" ht="13.5" thickBot="1" x14ac:dyDescent="0.25">
      <c r="A41" s="188" t="s">
        <v>19</v>
      </c>
      <c r="B41" s="189"/>
      <c r="C41" s="189"/>
      <c r="D41" s="189"/>
      <c r="E41" s="190"/>
      <c r="F41" s="64"/>
      <c r="G41" s="12"/>
      <c r="H41" s="13">
        <v>51708757</v>
      </c>
      <c r="I41" s="14"/>
      <c r="J41" s="15"/>
      <c r="K41" s="66"/>
      <c r="L41" s="66"/>
      <c r="M41" s="66"/>
      <c r="N41" s="66"/>
      <c r="O41" s="66"/>
    </row>
    <row r="42" spans="1:15" x14ac:dyDescent="0.2">
      <c r="G42" s="26"/>
      <c r="L42" s="16"/>
    </row>
    <row r="43" spans="1:15" x14ac:dyDescent="0.2">
      <c r="A43" s="192" t="s">
        <v>87</v>
      </c>
      <c r="B43" s="192"/>
      <c r="C43" s="192"/>
      <c r="D43" s="192"/>
      <c r="E43" s="192"/>
      <c r="F43" s="192"/>
      <c r="G43" s="192"/>
      <c r="H43" s="192"/>
      <c r="I43" s="192"/>
      <c r="J43" s="192"/>
      <c r="K43" s="192"/>
      <c r="L43" s="192"/>
      <c r="M43" s="192"/>
      <c r="N43" s="192"/>
    </row>
    <row r="44" spans="1:15" ht="31.9" customHeight="1" thickBot="1" x14ac:dyDescent="0.25">
      <c r="A44" s="17" t="s">
        <v>38</v>
      </c>
      <c r="B44" s="17" t="s">
        <v>1</v>
      </c>
      <c r="C44" s="17" t="s">
        <v>2</v>
      </c>
      <c r="D44" s="17" t="s">
        <v>3</v>
      </c>
      <c r="E44" s="193" t="s">
        <v>8</v>
      </c>
      <c r="F44" s="194"/>
      <c r="G44" s="194"/>
      <c r="H44" s="195"/>
    </row>
    <row r="45" spans="1:15" ht="42.6" customHeight="1" x14ac:dyDescent="0.25">
      <c r="A45">
        <v>23704</v>
      </c>
      <c r="B45" s="20" t="s">
        <v>80</v>
      </c>
      <c r="C45" s="20" t="s">
        <v>26</v>
      </c>
      <c r="D45" s="20" t="s">
        <v>27</v>
      </c>
      <c r="E45" s="196" t="s">
        <v>81</v>
      </c>
      <c r="F45" s="197"/>
      <c r="G45" s="197"/>
      <c r="H45" s="197"/>
    </row>
    <row r="46" spans="1:15" ht="33" customHeight="1" x14ac:dyDescent="0.25">
      <c r="A46">
        <v>23715</v>
      </c>
      <c r="B46" s="20" t="s">
        <v>82</v>
      </c>
      <c r="C46" s="20" t="s">
        <v>83</v>
      </c>
      <c r="D46" s="20" t="s">
        <v>77</v>
      </c>
      <c r="E46" s="183" t="s">
        <v>81</v>
      </c>
      <c r="F46" s="184"/>
      <c r="G46" s="184"/>
      <c r="H46" s="184"/>
    </row>
    <row r="47" spans="1:15" ht="49.9" customHeight="1" x14ac:dyDescent="0.2">
      <c r="A47" s="57">
        <v>22250</v>
      </c>
      <c r="B47" s="20" t="s">
        <v>92</v>
      </c>
      <c r="C47" s="20" t="s">
        <v>93</v>
      </c>
      <c r="D47" s="20" t="s">
        <v>85</v>
      </c>
      <c r="E47" s="185" t="s">
        <v>86</v>
      </c>
      <c r="F47" s="186"/>
      <c r="G47" s="186"/>
      <c r="H47" s="187"/>
    </row>
    <row r="48" spans="1:15" x14ac:dyDescent="0.2">
      <c r="G48" s="26"/>
      <c r="L48" s="16"/>
    </row>
    <row r="49" spans="1:13" x14ac:dyDescent="0.2">
      <c r="A49" s="21" t="s">
        <v>101</v>
      </c>
    </row>
    <row r="50" spans="1:13" ht="16.899999999999999" customHeight="1" x14ac:dyDescent="0.2"/>
    <row r="51" spans="1:13" ht="15.6" customHeight="1" x14ac:dyDescent="0.2">
      <c r="A51" s="22" t="s">
        <v>21</v>
      </c>
      <c r="B51" s="22"/>
      <c r="C51" s="22"/>
      <c r="D51" s="22"/>
      <c r="E51" s="22"/>
      <c r="F51" s="22"/>
      <c r="G51" s="27"/>
      <c r="H51" s="22"/>
      <c r="I51" s="22"/>
      <c r="J51" s="22"/>
      <c r="K51" s="22"/>
      <c r="L51" s="22"/>
      <c r="M51" s="22"/>
    </row>
    <row r="52" spans="1:13" ht="15.6" customHeight="1" x14ac:dyDescent="0.2">
      <c r="A52" s="22" t="s">
        <v>17</v>
      </c>
      <c r="B52" s="22"/>
      <c r="C52" s="22"/>
      <c r="D52" s="22"/>
      <c r="E52" s="22"/>
      <c r="F52" s="22"/>
      <c r="G52" s="27"/>
      <c r="H52" s="22"/>
      <c r="I52" s="22"/>
      <c r="J52" s="22"/>
      <c r="K52" s="22"/>
      <c r="L52" s="22"/>
      <c r="M52" s="22"/>
    </row>
    <row r="53" spans="1:13" x14ac:dyDescent="0.2">
      <c r="A53" s="5" t="s">
        <v>99</v>
      </c>
    </row>
  </sheetData>
  <mergeCells count="15">
    <mergeCell ref="E45:H45"/>
    <mergeCell ref="E46:H46"/>
    <mergeCell ref="E47:H47"/>
    <mergeCell ref="A40:E40"/>
    <mergeCell ref="L40:O40"/>
    <mergeCell ref="A41:E41"/>
    <mergeCell ref="A43:N43"/>
    <mergeCell ref="E44:H44"/>
    <mergeCell ref="A39:E39"/>
    <mergeCell ref="L39:O39"/>
    <mergeCell ref="A12:O12"/>
    <mergeCell ref="A13:O13"/>
    <mergeCell ref="A15:C15"/>
    <mergeCell ref="A16:D16"/>
    <mergeCell ref="L16:N16"/>
  </mergeCells>
  <conditionalFormatting sqref="M18:M38">
    <cfRule type="cellIs" dxfId="11" priority="1" operator="equal">
      <formula>"Yes"</formula>
    </cfRule>
    <cfRule type="cellIs" dxfId="10" priority="2" operator="equal">
      <formula>"No"</formula>
    </cfRule>
  </conditionalFormatting>
  <conditionalFormatting sqref="M27">
    <cfRule type="cellIs" dxfId="9" priority="3" operator="equal">
      <formula>"No"</formula>
    </cfRule>
  </conditionalFormatting>
  <dataValidations count="1">
    <dataValidation allowBlank="1" sqref="M17:M34 M35:M38" xr:uid="{00000000-0002-0000-0600-000000000000}"/>
  </dataValidations>
  <hyperlinks>
    <hyperlink ref="G18" r:id="rId1" display="22274" xr:uid="{00000000-0004-0000-0600-000000000000}"/>
    <hyperlink ref="G24" r:id="rId2" display="22278" xr:uid="{00000000-0004-0000-0600-000001000000}"/>
    <hyperlink ref="G21" r:id="rId3" display="22285" xr:uid="{00000000-0004-0000-0600-000002000000}"/>
    <hyperlink ref="G20" r:id="rId4" display="22297" xr:uid="{00000000-0004-0000-0600-000003000000}"/>
  </hyperlinks>
  <pageMargins left="0.25" right="0.25" top="0.75" bottom="0.75" header="0.3" footer="0.3"/>
  <pageSetup orientation="landscape"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0:O52"/>
  <sheetViews>
    <sheetView topLeftCell="A12" zoomScaleNormal="100" workbookViewId="0">
      <selection activeCell="H38" sqref="H38"/>
    </sheetView>
  </sheetViews>
  <sheetFormatPr defaultColWidth="8.85546875" defaultRowHeight="12.75" x14ac:dyDescent="0.2"/>
  <cols>
    <col min="1" max="1" width="10.5703125" style="5" customWidth="1"/>
    <col min="2" max="2" width="12.28515625" style="5" customWidth="1"/>
    <col min="3" max="3" width="10.7109375" style="5" customWidth="1"/>
    <col min="4" max="4" width="9.7109375" style="5" customWidth="1"/>
    <col min="5" max="5" width="6" style="5" customWidth="1"/>
    <col min="6" max="6" width="8.28515625" style="5" customWidth="1"/>
    <col min="7" max="7" width="10.140625" style="24" customWidth="1"/>
    <col min="8" max="8" width="13.5703125" style="5" customWidth="1"/>
    <col min="9" max="9" width="10.7109375" style="5" customWidth="1"/>
    <col min="10" max="10" width="5.85546875" style="5" customWidth="1"/>
    <col min="11" max="11" width="6.85546875" style="5" customWidth="1"/>
    <col min="12" max="12" width="5.5703125" style="5" customWidth="1"/>
    <col min="13" max="13" width="13.42578125" style="5" customWidth="1"/>
    <col min="14" max="14" width="9.7109375" style="5" customWidth="1"/>
    <col min="15" max="15" width="31.7109375" style="5" customWidth="1"/>
    <col min="16" max="16384" width="8.85546875" style="5"/>
  </cols>
  <sheetData>
    <row r="10" spans="1:15" x14ac:dyDescent="0.2">
      <c r="A10" s="58"/>
      <c r="B10" s="58"/>
      <c r="C10" s="58"/>
      <c r="D10" s="58"/>
      <c r="E10" s="58"/>
      <c r="F10" s="58"/>
      <c r="H10" s="58"/>
      <c r="I10" s="58"/>
      <c r="J10" s="58"/>
      <c r="K10" s="58"/>
      <c r="L10" s="58"/>
      <c r="M10" s="58"/>
      <c r="N10" s="58"/>
      <c r="O10" s="58"/>
    </row>
    <row r="11" spans="1:15" ht="15.6" customHeight="1" x14ac:dyDescent="0.2">
      <c r="A11" s="59"/>
      <c r="B11" s="59"/>
      <c r="C11" s="59"/>
      <c r="D11" s="59"/>
      <c r="E11" s="60" t="s">
        <v>90</v>
      </c>
      <c r="F11" s="59"/>
      <c r="G11" s="59"/>
      <c r="H11" s="59"/>
      <c r="I11" s="59"/>
      <c r="J11" s="59"/>
      <c r="K11" s="59"/>
      <c r="L11" s="61"/>
      <c r="M11" s="61"/>
      <c r="N11" s="61"/>
      <c r="O11" s="61"/>
    </row>
    <row r="12" spans="1:15" ht="81" customHeight="1" x14ac:dyDescent="0.2">
      <c r="A12" s="202" t="s">
        <v>20</v>
      </c>
      <c r="B12" s="202"/>
      <c r="C12" s="202"/>
      <c r="D12" s="202"/>
      <c r="E12" s="202"/>
      <c r="F12" s="202"/>
      <c r="G12" s="202"/>
      <c r="H12" s="202"/>
      <c r="I12" s="202"/>
      <c r="J12" s="202"/>
      <c r="K12" s="202"/>
      <c r="L12" s="202"/>
      <c r="M12" s="203"/>
      <c r="N12" s="203"/>
      <c r="O12" s="203"/>
    </row>
    <row r="13" spans="1:15" x14ac:dyDescent="0.2">
      <c r="A13" s="204" t="s">
        <v>88</v>
      </c>
      <c r="B13" s="205"/>
      <c r="C13" s="205"/>
      <c r="D13" s="205"/>
      <c r="E13" s="206"/>
      <c r="F13" s="206"/>
      <c r="G13" s="206"/>
      <c r="H13" s="206"/>
      <c r="I13" s="206"/>
      <c r="J13" s="206"/>
      <c r="K13" s="206"/>
      <c r="L13" s="206"/>
      <c r="M13" s="206"/>
      <c r="N13" s="206"/>
      <c r="O13" s="206"/>
    </row>
    <row r="14" spans="1:15" x14ac:dyDescent="0.2">
      <c r="A14" s="58"/>
      <c r="B14" s="58"/>
      <c r="C14" s="58"/>
      <c r="D14" s="58"/>
      <c r="E14" s="58"/>
      <c r="F14" s="58"/>
      <c r="H14" s="58"/>
      <c r="I14" s="58"/>
      <c r="J14" s="58"/>
      <c r="K14" s="58"/>
      <c r="L14" s="58"/>
      <c r="M14" s="58"/>
    </row>
    <row r="15" spans="1:15" ht="13.5" thickBot="1" x14ac:dyDescent="0.25">
      <c r="A15" s="207"/>
      <c r="B15" s="207"/>
      <c r="C15" s="207"/>
    </row>
    <row r="16" spans="1:15" ht="13.5" thickBot="1" x14ac:dyDescent="0.25">
      <c r="A16" s="208" t="s">
        <v>22</v>
      </c>
      <c r="B16" s="209"/>
      <c r="C16" s="209"/>
      <c r="D16" s="210"/>
      <c r="L16" s="211" t="s">
        <v>78</v>
      </c>
      <c r="M16" s="212"/>
      <c r="N16" s="213"/>
      <c r="O16" s="6">
        <v>51708757</v>
      </c>
    </row>
    <row r="17" spans="1:15" s="30" customFormat="1" ht="60.6" customHeight="1" x14ac:dyDescent="0.2">
      <c r="A17" s="28" t="s">
        <v>0</v>
      </c>
      <c r="B17" s="28" t="s">
        <v>1</v>
      </c>
      <c r="C17" s="28" t="s">
        <v>2</v>
      </c>
      <c r="D17" s="28" t="s">
        <v>3</v>
      </c>
      <c r="E17" s="29" t="s">
        <v>4</v>
      </c>
      <c r="F17" s="29" t="s">
        <v>97</v>
      </c>
      <c r="G17" s="29" t="s">
        <v>39</v>
      </c>
      <c r="H17" s="29" t="s">
        <v>18</v>
      </c>
      <c r="I17" s="29" t="s">
        <v>5</v>
      </c>
      <c r="J17" s="29" t="s">
        <v>40</v>
      </c>
      <c r="K17" s="29" t="s">
        <v>6</v>
      </c>
      <c r="L17" s="29" t="s">
        <v>41</v>
      </c>
      <c r="M17" s="29" t="s">
        <v>42</v>
      </c>
      <c r="N17" s="29" t="s">
        <v>7</v>
      </c>
      <c r="O17" s="29" t="s">
        <v>8</v>
      </c>
    </row>
    <row r="18" spans="1:15" s="30" customFormat="1" ht="32.450000000000003" customHeight="1" x14ac:dyDescent="0.2">
      <c r="A18" s="74">
        <v>23408</v>
      </c>
      <c r="B18" s="73" t="s">
        <v>43</v>
      </c>
      <c r="C18" s="42" t="s">
        <v>44</v>
      </c>
      <c r="D18" s="42" t="s">
        <v>45</v>
      </c>
      <c r="E18" s="42">
        <v>8</v>
      </c>
      <c r="F18" s="43" t="s">
        <v>46</v>
      </c>
      <c r="G18" s="44" t="s">
        <v>47</v>
      </c>
      <c r="H18" s="45">
        <v>1335000</v>
      </c>
      <c r="I18" s="43" t="s">
        <v>48</v>
      </c>
      <c r="J18" s="46">
        <v>12</v>
      </c>
      <c r="K18" s="46">
        <v>140</v>
      </c>
      <c r="L18" s="47">
        <v>35</v>
      </c>
      <c r="M18" s="48">
        <v>9535.7142857142862</v>
      </c>
      <c r="N18" s="7">
        <v>44957</v>
      </c>
      <c r="O18" s="23"/>
    </row>
    <row r="19" spans="1:15" s="30" customFormat="1" ht="39.6" customHeight="1" x14ac:dyDescent="0.2">
      <c r="A19" s="74">
        <v>23709</v>
      </c>
      <c r="B19" s="73" t="s">
        <v>49</v>
      </c>
      <c r="C19" s="42" t="s">
        <v>10</v>
      </c>
      <c r="D19" s="42" t="s">
        <v>11</v>
      </c>
      <c r="E19" s="42">
        <v>7</v>
      </c>
      <c r="F19" s="43" t="s">
        <v>9</v>
      </c>
      <c r="G19" s="44" t="s">
        <v>50</v>
      </c>
      <c r="H19" s="45">
        <v>1082400</v>
      </c>
      <c r="I19" s="43" t="s">
        <v>12</v>
      </c>
      <c r="J19" s="46">
        <v>10</v>
      </c>
      <c r="K19" s="46">
        <v>100</v>
      </c>
      <c r="L19" s="47">
        <v>35</v>
      </c>
      <c r="M19" s="48">
        <v>10824</v>
      </c>
      <c r="N19" s="7">
        <v>44957</v>
      </c>
      <c r="O19" s="23"/>
    </row>
    <row r="20" spans="1:15" s="30" customFormat="1" ht="36" customHeight="1" x14ac:dyDescent="0.2">
      <c r="A20" s="74">
        <v>23605</v>
      </c>
      <c r="B20" s="73" t="s">
        <v>51</v>
      </c>
      <c r="C20" s="42" t="s">
        <v>10</v>
      </c>
      <c r="D20" s="42" t="s">
        <v>11</v>
      </c>
      <c r="E20" s="42">
        <v>7</v>
      </c>
      <c r="F20" s="43" t="s">
        <v>9</v>
      </c>
      <c r="G20" s="44" t="s">
        <v>47</v>
      </c>
      <c r="H20" s="45">
        <v>2500000</v>
      </c>
      <c r="I20" s="43" t="s">
        <v>48</v>
      </c>
      <c r="J20" s="46">
        <v>10</v>
      </c>
      <c r="K20" s="46">
        <v>215</v>
      </c>
      <c r="L20" s="47">
        <v>35</v>
      </c>
      <c r="M20" s="48">
        <v>11627.906976744185</v>
      </c>
      <c r="N20" s="7">
        <v>44957</v>
      </c>
      <c r="O20" s="23"/>
    </row>
    <row r="21" spans="1:15" s="30" customFormat="1" ht="36" customHeight="1" x14ac:dyDescent="0.2">
      <c r="A21" s="74">
        <v>23712</v>
      </c>
      <c r="B21" s="73" t="s">
        <v>52</v>
      </c>
      <c r="C21" s="42" t="s">
        <v>53</v>
      </c>
      <c r="D21" s="42" t="s">
        <v>54</v>
      </c>
      <c r="E21" s="42">
        <v>3</v>
      </c>
      <c r="F21" s="43" t="s">
        <v>9</v>
      </c>
      <c r="G21" s="44" t="s">
        <v>55</v>
      </c>
      <c r="H21" s="45">
        <v>1506500</v>
      </c>
      <c r="I21" s="43" t="s">
        <v>56</v>
      </c>
      <c r="J21" s="46">
        <v>10</v>
      </c>
      <c r="K21" s="46">
        <v>69</v>
      </c>
      <c r="L21" s="47">
        <v>35</v>
      </c>
      <c r="M21" s="48">
        <v>21833.333333333332</v>
      </c>
      <c r="N21" s="7">
        <v>44957</v>
      </c>
      <c r="O21" s="23"/>
    </row>
    <row r="22" spans="1:15" s="30" customFormat="1" ht="36" customHeight="1" x14ac:dyDescent="0.2">
      <c r="A22" s="74">
        <v>23711</v>
      </c>
      <c r="B22" s="73" t="s">
        <v>57</v>
      </c>
      <c r="C22" s="42" t="s">
        <v>58</v>
      </c>
      <c r="D22" s="42" t="s">
        <v>58</v>
      </c>
      <c r="E22" s="42">
        <v>3</v>
      </c>
      <c r="F22" s="43" t="s">
        <v>9</v>
      </c>
      <c r="G22" s="44" t="s">
        <v>59</v>
      </c>
      <c r="H22" s="45">
        <v>2060000</v>
      </c>
      <c r="I22" s="43" t="s">
        <v>48</v>
      </c>
      <c r="J22" s="46">
        <v>10</v>
      </c>
      <c r="K22" s="46">
        <v>71</v>
      </c>
      <c r="L22" s="47">
        <v>35</v>
      </c>
      <c r="M22" s="48">
        <v>29014.084507042255</v>
      </c>
      <c r="N22" s="7">
        <v>44957</v>
      </c>
      <c r="O22" s="23"/>
    </row>
    <row r="23" spans="1:15" s="30" customFormat="1" ht="36" customHeight="1" x14ac:dyDescent="0.2">
      <c r="A23" s="74">
        <v>23426</v>
      </c>
      <c r="B23" s="73" t="s">
        <v>60</v>
      </c>
      <c r="C23" s="42" t="s">
        <v>61</v>
      </c>
      <c r="D23" s="42" t="s">
        <v>29</v>
      </c>
      <c r="E23" s="42">
        <v>2</v>
      </c>
      <c r="F23" s="43" t="s">
        <v>46</v>
      </c>
      <c r="G23" s="44" t="s">
        <v>47</v>
      </c>
      <c r="H23" s="45">
        <v>8950000</v>
      </c>
      <c r="I23" s="43" t="s">
        <v>48</v>
      </c>
      <c r="J23" s="46">
        <v>172</v>
      </c>
      <c r="K23" s="46">
        <v>304</v>
      </c>
      <c r="L23" s="47">
        <v>35</v>
      </c>
      <c r="M23" s="48">
        <v>29440.78947368421</v>
      </c>
      <c r="N23" s="7">
        <v>44957</v>
      </c>
      <c r="O23" s="23"/>
    </row>
    <row r="24" spans="1:15" s="30" customFormat="1" ht="36" customHeight="1" x14ac:dyDescent="0.2">
      <c r="A24" s="74">
        <v>23706</v>
      </c>
      <c r="B24" s="73" t="s">
        <v>32</v>
      </c>
      <c r="C24" s="42" t="s">
        <v>33</v>
      </c>
      <c r="D24" s="42" t="s">
        <v>34</v>
      </c>
      <c r="E24" s="42">
        <v>11</v>
      </c>
      <c r="F24" s="43" t="s">
        <v>9</v>
      </c>
      <c r="G24" s="44" t="s">
        <v>62</v>
      </c>
      <c r="H24" s="45">
        <v>3740000</v>
      </c>
      <c r="I24" s="43" t="s">
        <v>48</v>
      </c>
      <c r="J24" s="46">
        <v>20</v>
      </c>
      <c r="K24" s="46">
        <v>120</v>
      </c>
      <c r="L24" s="47">
        <v>35</v>
      </c>
      <c r="M24" s="48">
        <v>31166.666666666668</v>
      </c>
      <c r="N24" s="7">
        <v>44957</v>
      </c>
      <c r="O24" s="23"/>
    </row>
    <row r="25" spans="1:15" s="30" customFormat="1" ht="36" customHeight="1" x14ac:dyDescent="0.2">
      <c r="A25" s="74">
        <v>23710</v>
      </c>
      <c r="B25" s="73" t="s">
        <v>63</v>
      </c>
      <c r="C25" s="42" t="s">
        <v>64</v>
      </c>
      <c r="D25" s="42" t="s">
        <v>54</v>
      </c>
      <c r="E25" s="42">
        <v>3</v>
      </c>
      <c r="F25" s="43" t="s">
        <v>9</v>
      </c>
      <c r="G25" s="44" t="s">
        <v>65</v>
      </c>
      <c r="H25" s="45">
        <v>1946200</v>
      </c>
      <c r="I25" s="43" t="s">
        <v>56</v>
      </c>
      <c r="J25" s="46">
        <v>10</v>
      </c>
      <c r="K25" s="46">
        <v>59</v>
      </c>
      <c r="L25" s="47">
        <v>35</v>
      </c>
      <c r="M25" s="48">
        <v>32986.4406779661</v>
      </c>
      <c r="N25" s="7">
        <v>44957</v>
      </c>
      <c r="O25" s="23"/>
    </row>
    <row r="26" spans="1:15" s="30" customFormat="1" ht="36" customHeight="1" x14ac:dyDescent="0.2">
      <c r="A26" s="74">
        <v>23427</v>
      </c>
      <c r="B26" s="73" t="s">
        <v>66</v>
      </c>
      <c r="C26" s="42" t="s">
        <v>10</v>
      </c>
      <c r="D26" s="42" t="s">
        <v>67</v>
      </c>
      <c r="E26" s="42">
        <v>7</v>
      </c>
      <c r="F26" s="43" t="s">
        <v>46</v>
      </c>
      <c r="G26" s="44" t="s">
        <v>47</v>
      </c>
      <c r="H26" s="45">
        <v>6000000</v>
      </c>
      <c r="I26" s="43" t="s">
        <v>48</v>
      </c>
      <c r="J26" s="46">
        <v>42</v>
      </c>
      <c r="K26" s="46">
        <v>136</v>
      </c>
      <c r="L26" s="47">
        <v>35</v>
      </c>
      <c r="M26" s="48">
        <v>44117.647058823532</v>
      </c>
      <c r="N26" s="7">
        <v>44957</v>
      </c>
      <c r="O26" s="23"/>
    </row>
    <row r="27" spans="1:15" s="30" customFormat="1" ht="36" customHeight="1" x14ac:dyDescent="0.2">
      <c r="A27" s="74">
        <v>23703</v>
      </c>
      <c r="B27" s="73" t="s">
        <v>25</v>
      </c>
      <c r="C27" s="42" t="s">
        <v>10</v>
      </c>
      <c r="D27" s="42" t="s">
        <v>11</v>
      </c>
      <c r="E27" s="42">
        <v>7</v>
      </c>
      <c r="F27" s="43" t="s">
        <v>9</v>
      </c>
      <c r="G27" s="44"/>
      <c r="H27" s="45">
        <v>5500000</v>
      </c>
      <c r="I27" s="43" t="s">
        <v>12</v>
      </c>
      <c r="J27" s="46">
        <v>28</v>
      </c>
      <c r="K27" s="46">
        <v>120</v>
      </c>
      <c r="L27" s="47">
        <v>35</v>
      </c>
      <c r="M27" s="48">
        <v>45833.333333333336</v>
      </c>
      <c r="N27" s="7">
        <v>44957</v>
      </c>
      <c r="O27" s="23"/>
    </row>
    <row r="28" spans="1:15" s="30" customFormat="1" ht="36" customHeight="1" x14ac:dyDescent="0.2">
      <c r="A28" s="74">
        <v>23707</v>
      </c>
      <c r="B28" s="73" t="s">
        <v>35</v>
      </c>
      <c r="C28" s="42" t="s">
        <v>36</v>
      </c>
      <c r="D28" s="42" t="s">
        <v>37</v>
      </c>
      <c r="E28" s="42">
        <v>12</v>
      </c>
      <c r="F28" s="43" t="s">
        <v>46</v>
      </c>
      <c r="G28" s="44" t="s">
        <v>68</v>
      </c>
      <c r="H28" s="45">
        <v>4500000</v>
      </c>
      <c r="I28" s="43" t="s">
        <v>48</v>
      </c>
      <c r="J28" s="46">
        <v>22</v>
      </c>
      <c r="K28" s="46">
        <v>80</v>
      </c>
      <c r="L28" s="47">
        <v>35</v>
      </c>
      <c r="M28" s="48">
        <v>56250</v>
      </c>
      <c r="N28" s="7">
        <v>44957</v>
      </c>
      <c r="O28" s="23"/>
    </row>
    <row r="29" spans="1:15" s="30" customFormat="1" ht="36" customHeight="1" x14ac:dyDescent="0.2">
      <c r="A29" s="74">
        <v>23702</v>
      </c>
      <c r="B29" s="73" t="s">
        <v>69</v>
      </c>
      <c r="C29" s="42" t="s">
        <v>10</v>
      </c>
      <c r="D29" s="42" t="s">
        <v>11</v>
      </c>
      <c r="E29" s="42">
        <v>7</v>
      </c>
      <c r="F29" s="43" t="s">
        <v>9</v>
      </c>
      <c r="G29" s="44"/>
      <c r="H29" s="45">
        <v>3809725</v>
      </c>
      <c r="I29" s="43" t="s">
        <v>12</v>
      </c>
      <c r="J29" s="46">
        <v>23</v>
      </c>
      <c r="K29" s="46">
        <v>60</v>
      </c>
      <c r="L29" s="47">
        <v>35</v>
      </c>
      <c r="M29" s="48">
        <v>63495.416666666664</v>
      </c>
      <c r="N29" s="7">
        <v>44957</v>
      </c>
      <c r="O29" s="23"/>
    </row>
    <row r="30" spans="1:15" s="30" customFormat="1" ht="43.15" customHeight="1" x14ac:dyDescent="0.2">
      <c r="A30" s="74">
        <v>23418</v>
      </c>
      <c r="B30" s="73" t="s">
        <v>75</v>
      </c>
      <c r="C30" s="42" t="s">
        <v>76</v>
      </c>
      <c r="D30" s="42" t="s">
        <v>77</v>
      </c>
      <c r="E30" s="42">
        <v>6</v>
      </c>
      <c r="F30" s="43" t="s">
        <v>9</v>
      </c>
      <c r="G30" s="44" t="s">
        <v>47</v>
      </c>
      <c r="H30" s="45">
        <v>11000000</v>
      </c>
      <c r="I30" s="43" t="s">
        <v>56</v>
      </c>
      <c r="J30" s="46">
        <v>68</v>
      </c>
      <c r="K30" s="46">
        <v>135</v>
      </c>
      <c r="L30" s="47">
        <v>35</v>
      </c>
      <c r="M30" s="48">
        <v>81481.481481481474</v>
      </c>
      <c r="N30" s="7">
        <v>44957</v>
      </c>
      <c r="O30" s="23"/>
    </row>
    <row r="31" spans="1:15" s="30" customFormat="1" ht="55.15" customHeight="1" x14ac:dyDescent="0.2">
      <c r="A31" s="74">
        <v>23701</v>
      </c>
      <c r="B31" s="73" t="s">
        <v>24</v>
      </c>
      <c r="C31" s="43" t="s">
        <v>10</v>
      </c>
      <c r="D31" s="42" t="s">
        <v>67</v>
      </c>
      <c r="E31" s="42">
        <v>7</v>
      </c>
      <c r="F31" s="43" t="s">
        <v>9</v>
      </c>
      <c r="G31" s="44"/>
      <c r="H31" s="45">
        <v>5794594</v>
      </c>
      <c r="I31" s="43" t="s">
        <v>12</v>
      </c>
      <c r="J31" s="46">
        <v>23</v>
      </c>
      <c r="K31" s="46">
        <v>60</v>
      </c>
      <c r="L31" s="47">
        <v>35</v>
      </c>
      <c r="M31" s="48">
        <v>96576.566666666666</v>
      </c>
      <c r="N31" s="7">
        <v>44957</v>
      </c>
      <c r="O31" s="23"/>
    </row>
    <row r="32" spans="1:15" s="30" customFormat="1" ht="42.6" customHeight="1" x14ac:dyDescent="0.2">
      <c r="A32" s="74">
        <v>23700</v>
      </c>
      <c r="B32" s="73" t="s">
        <v>23</v>
      </c>
      <c r="C32" s="42" t="s">
        <v>10</v>
      </c>
      <c r="D32" s="42" t="s">
        <v>11</v>
      </c>
      <c r="E32" s="42">
        <v>7</v>
      </c>
      <c r="F32" s="43" t="s">
        <v>9</v>
      </c>
      <c r="G32" s="44"/>
      <c r="H32" s="45">
        <v>8099669</v>
      </c>
      <c r="I32" s="43" t="s">
        <v>12</v>
      </c>
      <c r="J32" s="46">
        <v>60</v>
      </c>
      <c r="K32" s="46">
        <v>60</v>
      </c>
      <c r="L32" s="47">
        <v>35</v>
      </c>
      <c r="M32" s="48">
        <v>134994.48333333334</v>
      </c>
      <c r="N32" s="7">
        <v>44957</v>
      </c>
      <c r="O32" s="23"/>
    </row>
    <row r="33" spans="1:15" s="30" customFormat="1" ht="36" customHeight="1" x14ac:dyDescent="0.2">
      <c r="A33" s="74">
        <v>23705</v>
      </c>
      <c r="B33" s="73" t="s">
        <v>31</v>
      </c>
      <c r="C33" s="42" t="s">
        <v>10</v>
      </c>
      <c r="D33" s="42" t="s">
        <v>11</v>
      </c>
      <c r="E33" s="42">
        <v>7</v>
      </c>
      <c r="F33" s="43" t="s">
        <v>9</v>
      </c>
      <c r="G33" s="44"/>
      <c r="H33" s="45">
        <v>15000000</v>
      </c>
      <c r="I33" s="43" t="s">
        <v>12</v>
      </c>
      <c r="J33" s="46">
        <v>50</v>
      </c>
      <c r="K33" s="46">
        <v>100</v>
      </c>
      <c r="L33" s="47">
        <v>35</v>
      </c>
      <c r="M33" s="48">
        <v>150000</v>
      </c>
      <c r="N33" s="7">
        <v>44957</v>
      </c>
      <c r="O33" s="23"/>
    </row>
    <row r="34" spans="1:15" s="30" customFormat="1" ht="36" customHeight="1" x14ac:dyDescent="0.2">
      <c r="A34" s="75">
        <v>23717</v>
      </c>
      <c r="B34" s="73" t="s">
        <v>94</v>
      </c>
      <c r="C34" s="42" t="s">
        <v>13</v>
      </c>
      <c r="D34" s="42" t="s">
        <v>14</v>
      </c>
      <c r="E34" s="42">
        <v>11</v>
      </c>
      <c r="F34" s="43" t="s">
        <v>9</v>
      </c>
      <c r="G34" s="62" t="s">
        <v>95</v>
      </c>
      <c r="H34" s="45">
        <v>1500000</v>
      </c>
      <c r="I34" s="43" t="s">
        <v>56</v>
      </c>
      <c r="J34" s="46">
        <v>10</v>
      </c>
      <c r="K34" s="46">
        <v>102</v>
      </c>
      <c r="L34" s="47">
        <v>29</v>
      </c>
      <c r="M34" s="48">
        <v>14705.882352941177</v>
      </c>
      <c r="N34" s="7">
        <v>44957</v>
      </c>
      <c r="O34" s="23"/>
    </row>
    <row r="35" spans="1:15" s="30" customFormat="1" ht="36" customHeight="1" x14ac:dyDescent="0.2">
      <c r="A35" s="74">
        <v>23417</v>
      </c>
      <c r="B35" s="73" t="s">
        <v>29</v>
      </c>
      <c r="C35" s="42" t="s">
        <v>29</v>
      </c>
      <c r="D35" s="42" t="s">
        <v>70</v>
      </c>
      <c r="E35" s="42">
        <v>7</v>
      </c>
      <c r="F35" s="43" t="s">
        <v>46</v>
      </c>
      <c r="G35" s="44" t="s">
        <v>47</v>
      </c>
      <c r="H35" s="45">
        <v>5000000</v>
      </c>
      <c r="I35" s="43" t="s">
        <v>48</v>
      </c>
      <c r="J35" s="46">
        <v>46</v>
      </c>
      <c r="K35" s="46">
        <v>117</v>
      </c>
      <c r="L35" s="47">
        <v>21</v>
      </c>
      <c r="M35" s="48">
        <v>42735.042735042734</v>
      </c>
      <c r="N35" s="7">
        <v>44957</v>
      </c>
      <c r="O35" s="23"/>
    </row>
    <row r="36" spans="1:15" s="30" customFormat="1" ht="48" customHeight="1" x14ac:dyDescent="0.2">
      <c r="A36" s="74">
        <v>23405</v>
      </c>
      <c r="B36" s="73" t="s">
        <v>71</v>
      </c>
      <c r="C36" s="42" t="s">
        <v>72</v>
      </c>
      <c r="D36" s="42" t="s">
        <v>73</v>
      </c>
      <c r="E36" s="42">
        <v>11</v>
      </c>
      <c r="F36" s="43" t="s">
        <v>9</v>
      </c>
      <c r="G36" s="44" t="s">
        <v>47</v>
      </c>
      <c r="H36" s="45">
        <v>15000000</v>
      </c>
      <c r="I36" s="43" t="s">
        <v>48</v>
      </c>
      <c r="J36" s="46">
        <v>14</v>
      </c>
      <c r="K36" s="46">
        <v>120</v>
      </c>
      <c r="L36" s="47">
        <v>13</v>
      </c>
      <c r="M36" s="48">
        <v>125000</v>
      </c>
      <c r="N36" s="7">
        <v>44957</v>
      </c>
      <c r="O36" s="23"/>
    </row>
    <row r="37" spans="1:15" s="30" customFormat="1" ht="49.9" customHeight="1" x14ac:dyDescent="0.2">
      <c r="A37" s="74">
        <v>23406</v>
      </c>
      <c r="B37" s="73" t="s">
        <v>30</v>
      </c>
      <c r="C37" s="42" t="s">
        <v>13</v>
      </c>
      <c r="D37" s="42" t="s">
        <v>14</v>
      </c>
      <c r="E37" s="42">
        <v>11</v>
      </c>
      <c r="F37" s="43" t="s">
        <v>9</v>
      </c>
      <c r="G37" s="44" t="s">
        <v>74</v>
      </c>
      <c r="H37" s="45">
        <v>6500000</v>
      </c>
      <c r="I37" s="43" t="s">
        <v>48</v>
      </c>
      <c r="J37" s="46">
        <v>11</v>
      </c>
      <c r="K37" s="46">
        <v>236</v>
      </c>
      <c r="L37" s="47">
        <v>11</v>
      </c>
      <c r="M37" s="48">
        <v>27542.372881355932</v>
      </c>
      <c r="N37" s="7">
        <v>44957</v>
      </c>
      <c r="O37" s="23"/>
    </row>
    <row r="38" spans="1:15" s="30" customFormat="1" ht="26.25" thickBot="1" x14ac:dyDescent="0.25">
      <c r="A38" s="198" t="s">
        <v>15</v>
      </c>
      <c r="B38" s="199"/>
      <c r="C38" s="199"/>
      <c r="D38" s="199"/>
      <c r="E38" s="200"/>
      <c r="F38" s="37"/>
      <c r="G38" s="31"/>
      <c r="H38" s="32">
        <f>SUM(H18:H37)</f>
        <v>110824088</v>
      </c>
      <c r="I38" s="33" t="s">
        <v>79</v>
      </c>
      <c r="J38" s="34">
        <f>SUM(J18:J37)</f>
        <v>651</v>
      </c>
      <c r="K38" s="35"/>
      <c r="L38" s="201"/>
      <c r="M38" s="201"/>
      <c r="N38" s="201"/>
      <c r="O38" s="201"/>
    </row>
    <row r="39" spans="1:15" ht="13.5" thickBot="1" x14ac:dyDescent="0.25">
      <c r="A39" s="188" t="s">
        <v>16</v>
      </c>
      <c r="B39" s="189"/>
      <c r="C39" s="189"/>
      <c r="D39" s="189"/>
      <c r="E39" s="190"/>
      <c r="F39" s="36"/>
      <c r="G39" s="25"/>
      <c r="H39" s="8">
        <f>SUM(G18:G18)</f>
        <v>0</v>
      </c>
      <c r="I39" s="9"/>
      <c r="J39" s="10"/>
      <c r="K39" s="11"/>
      <c r="L39" s="191"/>
      <c r="M39" s="191"/>
      <c r="N39" s="191"/>
      <c r="O39" s="191"/>
    </row>
    <row r="40" spans="1:15" ht="13.5" thickBot="1" x14ac:dyDescent="0.25">
      <c r="A40" s="188" t="s">
        <v>19</v>
      </c>
      <c r="B40" s="189"/>
      <c r="C40" s="189"/>
      <c r="D40" s="189"/>
      <c r="E40" s="190"/>
      <c r="F40" s="36"/>
      <c r="G40" s="12"/>
      <c r="H40" s="13">
        <v>51708757</v>
      </c>
      <c r="I40" s="14"/>
      <c r="J40" s="15"/>
      <c r="K40" s="38"/>
      <c r="L40" s="38"/>
      <c r="M40" s="38"/>
      <c r="N40" s="38"/>
      <c r="O40" s="38"/>
    </row>
    <row r="41" spans="1:15" x14ac:dyDescent="0.2">
      <c r="G41" s="26"/>
      <c r="L41" s="16"/>
    </row>
    <row r="42" spans="1:15" x14ac:dyDescent="0.2">
      <c r="A42" s="192" t="s">
        <v>87</v>
      </c>
      <c r="B42" s="192"/>
      <c r="C42" s="192"/>
      <c r="D42" s="192"/>
      <c r="E42" s="192"/>
      <c r="F42" s="192"/>
      <c r="G42" s="192"/>
      <c r="H42" s="192"/>
      <c r="I42" s="192"/>
      <c r="J42" s="192"/>
      <c r="K42" s="192"/>
      <c r="L42" s="192"/>
      <c r="M42" s="192"/>
      <c r="N42" s="192"/>
    </row>
    <row r="43" spans="1:15" ht="31.9" customHeight="1" x14ac:dyDescent="0.2">
      <c r="A43" s="17" t="s">
        <v>38</v>
      </c>
      <c r="B43" s="17" t="s">
        <v>1</v>
      </c>
      <c r="C43" s="17" t="s">
        <v>2</v>
      </c>
      <c r="D43" s="17" t="s">
        <v>3</v>
      </c>
      <c r="E43" s="193" t="s">
        <v>8</v>
      </c>
      <c r="F43" s="194"/>
      <c r="G43" s="194"/>
      <c r="H43" s="195"/>
    </row>
    <row r="44" spans="1:15" ht="64.150000000000006" customHeight="1" thickBot="1" x14ac:dyDescent="0.3">
      <c r="A44">
        <v>23416</v>
      </c>
      <c r="B44" s="18" t="s">
        <v>28</v>
      </c>
      <c r="C44" s="18" t="s">
        <v>84</v>
      </c>
      <c r="D44" s="18" t="s">
        <v>85</v>
      </c>
      <c r="E44" s="214" t="s">
        <v>86</v>
      </c>
      <c r="F44" s="215"/>
      <c r="G44" s="215"/>
      <c r="H44" s="215"/>
    </row>
    <row r="45" spans="1:15" ht="42.6" customHeight="1" x14ac:dyDescent="0.25">
      <c r="A45">
        <v>23704</v>
      </c>
      <c r="B45" s="20" t="s">
        <v>80</v>
      </c>
      <c r="C45" s="20" t="s">
        <v>26</v>
      </c>
      <c r="D45" s="20" t="s">
        <v>27</v>
      </c>
      <c r="E45" s="196" t="s">
        <v>81</v>
      </c>
      <c r="F45" s="197"/>
      <c r="G45" s="197"/>
      <c r="H45" s="197"/>
    </row>
    <row r="46" spans="1:15" ht="33" customHeight="1" x14ac:dyDescent="0.25">
      <c r="A46">
        <v>23715</v>
      </c>
      <c r="B46" s="20" t="s">
        <v>82</v>
      </c>
      <c r="C46" s="20" t="s">
        <v>83</v>
      </c>
      <c r="D46" s="20" t="s">
        <v>77</v>
      </c>
      <c r="E46" s="183" t="s">
        <v>81</v>
      </c>
      <c r="F46" s="184"/>
      <c r="G46" s="184"/>
      <c r="H46" s="184"/>
    </row>
    <row r="47" spans="1:15" ht="49.9" customHeight="1" x14ac:dyDescent="0.2">
      <c r="A47" s="57">
        <v>22250</v>
      </c>
      <c r="B47" s="20" t="s">
        <v>92</v>
      </c>
      <c r="C47" s="20" t="s">
        <v>93</v>
      </c>
      <c r="D47" s="20" t="s">
        <v>85</v>
      </c>
      <c r="E47" s="185" t="s">
        <v>86</v>
      </c>
      <c r="F47" s="186"/>
      <c r="G47" s="186"/>
      <c r="H47" s="187"/>
    </row>
    <row r="48" spans="1:15" x14ac:dyDescent="0.2">
      <c r="G48" s="26"/>
      <c r="L48" s="16"/>
    </row>
    <row r="49" spans="1:13" x14ac:dyDescent="0.2">
      <c r="A49" s="21" t="s">
        <v>91</v>
      </c>
    </row>
    <row r="50" spans="1:13" ht="16.899999999999999" customHeight="1" x14ac:dyDescent="0.2"/>
    <row r="51" spans="1:13" ht="15.6" customHeight="1" x14ac:dyDescent="0.2">
      <c r="A51" s="22" t="s">
        <v>21</v>
      </c>
      <c r="B51" s="22"/>
      <c r="C51" s="22"/>
      <c r="D51" s="22"/>
      <c r="E51" s="22"/>
      <c r="F51" s="22"/>
      <c r="G51" s="27"/>
      <c r="H51" s="22"/>
      <c r="I51" s="22"/>
      <c r="J51" s="22"/>
      <c r="K51" s="22"/>
      <c r="L51" s="22"/>
      <c r="M51" s="22"/>
    </row>
    <row r="52" spans="1:13" ht="15.6" customHeight="1" x14ac:dyDescent="0.2">
      <c r="A52" s="22" t="s">
        <v>17</v>
      </c>
      <c r="B52" s="22"/>
      <c r="C52" s="22"/>
      <c r="D52" s="22"/>
      <c r="E52" s="22"/>
      <c r="F52" s="22"/>
      <c r="G52" s="27"/>
      <c r="H52" s="22"/>
      <c r="I52" s="22"/>
      <c r="J52" s="22"/>
      <c r="K52" s="22"/>
      <c r="L52" s="22"/>
      <c r="M52" s="22"/>
    </row>
  </sheetData>
  <sortState xmlns:xlrd2="http://schemas.microsoft.com/office/spreadsheetml/2017/richdata2" ref="A18:N38">
    <sortCondition descending="1" ref="L18:L38"/>
    <sortCondition ref="M18:M38"/>
  </sortState>
  <mergeCells count="16">
    <mergeCell ref="E47:H47"/>
    <mergeCell ref="E45:H45"/>
    <mergeCell ref="E46:H46"/>
    <mergeCell ref="E44:H44"/>
    <mergeCell ref="A42:N42"/>
    <mergeCell ref="E43:H43"/>
    <mergeCell ref="A12:O12"/>
    <mergeCell ref="A13:O13"/>
    <mergeCell ref="A15:C15"/>
    <mergeCell ref="L16:N16"/>
    <mergeCell ref="A40:E40"/>
    <mergeCell ref="A38:E38"/>
    <mergeCell ref="L38:O38"/>
    <mergeCell ref="A39:E39"/>
    <mergeCell ref="L39:O39"/>
    <mergeCell ref="A16:D16"/>
  </mergeCells>
  <conditionalFormatting sqref="M18:M37">
    <cfRule type="cellIs" dxfId="8" priority="2" operator="equal">
      <formula>"Yes"</formula>
    </cfRule>
    <cfRule type="cellIs" dxfId="7" priority="3" operator="equal">
      <formula>"No"</formula>
    </cfRule>
  </conditionalFormatting>
  <conditionalFormatting sqref="M28">
    <cfRule type="cellIs" dxfId="6" priority="4" operator="equal">
      <formula>"No"</formula>
    </cfRule>
  </conditionalFormatting>
  <dataValidations count="1">
    <dataValidation allowBlank="1" sqref="M17:M37" xr:uid="{00000000-0002-0000-0700-000000000000}"/>
  </dataValidations>
  <hyperlinks>
    <hyperlink ref="G19" r:id="rId1" display="22274" xr:uid="{00000000-0004-0000-0700-000000000000}"/>
    <hyperlink ref="G25" r:id="rId2" display="22278" xr:uid="{00000000-0004-0000-0700-000001000000}"/>
    <hyperlink ref="G22" r:id="rId3" display="22285" xr:uid="{00000000-0004-0000-0700-000002000000}"/>
    <hyperlink ref="G21" r:id="rId4" display="22297" xr:uid="{00000000-0004-0000-0700-000003000000}"/>
  </hyperlinks>
  <pageMargins left="0.25" right="0.25" top="0.75" bottom="0.75" header="0.3" footer="0.3"/>
  <pageSetup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HOME-ARP Rental Log 12.30.24</vt:lpstr>
      <vt:lpstr>HOME-ARP Rental Log 3.4.24</vt:lpstr>
      <vt:lpstr>HOME-ARP Rental Log 12.28.23</vt:lpstr>
      <vt:lpstr>HOME-ARP Rental Log 8.4.23</vt:lpstr>
      <vt:lpstr>HOME-ARP Rental Log 6.5.23</vt:lpstr>
      <vt:lpstr>HOME-ARP Rental Log 5.8.23</vt:lpstr>
      <vt:lpstr>HOME-ARP Rental Log 4.19.23</vt:lpstr>
      <vt:lpstr>HOME-ARP Rental Log 3.22.23</vt:lpstr>
      <vt:lpstr>HOME-ARP Rental Log 2.15.23</vt:lpstr>
      <vt:lpstr>HOME-ARP Rental Log 2.8.23</vt:lpstr>
      <vt:lpstr>'HOME-ARP Rental Log 12.28.23'!Print_Area</vt:lpstr>
      <vt:lpstr>'HOME-ARP Rental Log 12.30.24'!Print_Area</vt:lpstr>
      <vt:lpstr>'HOME-ARP Rental Log 2.15.23'!Print_Area</vt:lpstr>
      <vt:lpstr>'HOME-ARP Rental Log 2.8.23'!Print_Area</vt:lpstr>
      <vt:lpstr>'HOME-ARP Rental Log 3.22.23'!Print_Area</vt:lpstr>
      <vt:lpstr>'HOME-ARP Rental Log 3.4.24'!Print_Area</vt:lpstr>
      <vt:lpstr>'HOME-ARP Rental Log 4.19.23'!Print_Area</vt:lpstr>
      <vt:lpstr>'HOME-ARP Rental Log 5.8.23'!Print_Area</vt:lpstr>
      <vt:lpstr>'HOME-ARP Rental Log 6.5.23'!Print_Area</vt:lpstr>
      <vt:lpstr>'HOME-ARP Rental Log 8.4.23'!Print_Area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2024-12-30T22:17:46Z</dcterms:modified>
</cp:coreProperties>
</file>