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ebmaster_projects\mf_temp_docs\2021\"/>
    </mc:Choice>
  </mc:AlternateContent>
  <bookViews>
    <workbookView xWindow="-30" yWindow="30" windowWidth="13905" windowHeight="12870" tabRatio="653"/>
  </bookViews>
  <sheets>
    <sheet name="all in one" sheetId="7" r:id="rId1"/>
    <sheet name="Match Calculation" sheetId="8" r:id="rId2"/>
  </sheets>
  <calcPr calcId="162913"/>
</workbook>
</file>

<file path=xl/calcChain.xml><?xml version="1.0" encoding="utf-8"?>
<calcChain xmlns="http://schemas.openxmlformats.org/spreadsheetml/2006/main">
  <c r="G26" i="7" l="1"/>
  <c r="AE23" i="7"/>
  <c r="AE22" i="7"/>
  <c r="AE21" i="7"/>
  <c r="AE20" i="7"/>
  <c r="AE19" i="7"/>
  <c r="S12" i="7"/>
  <c r="S11" i="7"/>
  <c r="S10" i="7"/>
  <c r="S9" i="7"/>
  <c r="S8" i="7"/>
  <c r="AD23" i="7"/>
  <c r="AD22" i="7"/>
  <c r="AD21" i="7"/>
  <c r="AD20" i="7"/>
  <c r="AD19" i="7"/>
  <c r="AC23" i="7"/>
  <c r="AC22" i="7"/>
  <c r="AC21" i="7"/>
  <c r="AC20" i="7"/>
  <c r="AC19" i="7"/>
  <c r="R26" i="8"/>
  <c r="AD24" i="7"/>
  <c r="V18" i="7"/>
  <c r="P18" i="7"/>
  <c r="X12" i="7"/>
  <c r="X11" i="7"/>
  <c r="X10" i="7"/>
  <c r="H35" i="7"/>
  <c r="R12" i="7"/>
  <c r="R11" i="7"/>
  <c r="R10" i="7"/>
  <c r="R9" i="7"/>
  <c r="R13" i="7"/>
  <c r="W12" i="7"/>
  <c r="W11" i="7"/>
  <c r="W10" i="7"/>
  <c r="W9" i="7"/>
  <c r="W14" i="7"/>
  <c r="W8" i="7"/>
  <c r="Q12" i="7"/>
  <c r="Q11" i="7"/>
  <c r="Q10" i="7"/>
  <c r="H28" i="7"/>
  <c r="H29" i="7"/>
  <c r="K21" i="7"/>
  <c r="X8" i="7"/>
  <c r="X9" i="7"/>
  <c r="R8" i="7"/>
  <c r="Q9" i="7"/>
  <c r="Q8" i="7"/>
  <c r="N19" i="7"/>
  <c r="N25" i="7"/>
  <c r="N27" i="7"/>
  <c r="Q14" i="7"/>
  <c r="X13" i="7"/>
  <c r="Y18" i="7"/>
  <c r="S18" i="7"/>
  <c r="S23" i="7"/>
  <c r="H37" i="7"/>
  <c r="H41" i="7"/>
  <c r="H46" i="7"/>
  <c r="L7" i="7"/>
  <c r="L21" i="7"/>
  <c r="M21" i="7"/>
  <c r="M23" i="7"/>
  <c r="P23" i="7"/>
  <c r="M18" i="7"/>
  <c r="M16" i="7"/>
  <c r="M9" i="7"/>
  <c r="M11" i="7"/>
  <c r="M14" i="7"/>
  <c r="M7" i="7"/>
  <c r="M12" i="7"/>
  <c r="M10" i="7"/>
  <c r="M15" i="7"/>
  <c r="M13" i="7"/>
  <c r="M17" i="7"/>
  <c r="M8" i="7"/>
  <c r="M19" i="7"/>
  <c r="R28" i="8"/>
</calcChain>
</file>

<file path=xl/comments1.xml><?xml version="1.0" encoding="utf-8"?>
<comments xmlns="http://schemas.openxmlformats.org/spreadsheetml/2006/main">
  <authors>
    <author>asinnott</author>
    <author>MFDL Policy Research Specialist</author>
  </authors>
  <commentList>
    <comment ref="P23" authorId="0" shapeId="0">
      <text>
        <r>
          <rPr>
            <sz val="9"/>
            <color indexed="81"/>
            <rFont val="Tahoma"/>
            <family val="2"/>
          </rPr>
          <t>This percentage should be applied to each unit type to determine the number of Direct Loan units required for each unit type to allow for Floating Direct Loan units.</t>
        </r>
      </text>
    </comment>
    <comment ref="B25" authorId="1" shapeId="0">
      <text>
        <r>
          <rPr>
            <b/>
            <sz val="9"/>
            <color indexed="81"/>
            <rFont val="Tahoma"/>
            <family val="2"/>
          </rPr>
          <t>MF Staff:</t>
        </r>
        <r>
          <rPr>
            <sz val="9"/>
            <color indexed="81"/>
            <rFont val="Tahoma"/>
            <family val="2"/>
          </rPr>
          <t xml:space="preserve">
Include costs allocated to or paid by another fund source (e.g., Deferred Developer Fee, Other Contingency, and general partner loans and advances); and other costs limited by Award, NOFA, or Board.</t>
        </r>
      </text>
    </comment>
  </commentList>
</comments>
</file>

<file path=xl/sharedStrings.xml><?xml version="1.0" encoding="utf-8"?>
<sst xmlns="http://schemas.openxmlformats.org/spreadsheetml/2006/main" count="170" uniqueCount="143">
  <si>
    <t>Total Units</t>
  </si>
  <si>
    <t>TOTALS</t>
  </si>
  <si>
    <t>Direct Loan Request</t>
  </si>
  <si>
    <t>Unit Type</t>
  </si>
  <si>
    <t>0BR/1bath</t>
  </si>
  <si>
    <t>1BR/1bath</t>
  </si>
  <si>
    <t>3BR/2bath</t>
  </si>
  <si>
    <t>2BR/2bath</t>
  </si>
  <si>
    <t>Equipment (Building Costs)</t>
  </si>
  <si>
    <t>Personal property taxes (Soft Costs)</t>
  </si>
  <si>
    <t>4BR/2bath</t>
  </si>
  <si>
    <t>Detached Community Facilities/Building (Building Costs)</t>
  </si>
  <si>
    <t>Commercial Space Costs (Building Costs)</t>
  </si>
  <si>
    <t>Max Per Unit Subsidy</t>
  </si>
  <si>
    <t>N</t>
  </si>
  <si>
    <t>Y</t>
  </si>
  <si>
    <t>0br</t>
  </si>
  <si>
    <t>1br</t>
  </si>
  <si>
    <t>2br</t>
  </si>
  <si>
    <t>3br</t>
  </si>
  <si>
    <t>4br</t>
  </si>
  <si>
    <t>≤</t>
  </si>
  <si>
    <t>DL funds/DL Eligible Costs</t>
  </si>
  <si>
    <t>DL Request</t>
  </si>
  <si>
    <t>DL Units/Total Units</t>
  </si>
  <si>
    <t>Max Per Unit Subsidy Limit</t>
  </si>
  <si>
    <t>2BR/1bath</t>
  </si>
  <si>
    <t>3BR/1bath</t>
  </si>
  <si>
    <t>Structured Parking (Building Costs)</t>
  </si>
  <si>
    <t>Total DL Units</t>
  </si>
  <si>
    <t>DL Units</t>
  </si>
  <si>
    <t>% of DL Funds to Total DL Eligible Costs 
MUST be ≤ % of DL Units to Total Units.</t>
  </si>
  <si>
    <t>Elevator served (Y or N)?</t>
  </si>
  <si>
    <t>DL Percentage</t>
  </si>
  <si>
    <t>DL Proposed</t>
  </si>
  <si>
    <t>Carports and/or Garages (Building Costs)</t>
  </si>
  <si>
    <t>Delinquent fees, taxes, or charges (not pre-labeled)</t>
  </si>
  <si>
    <t>Solid red formatting indicates erroneous entries. Eliminate the errors in this and each succeeding section as you progress to the right.</t>
  </si>
  <si>
    <t>Off-Site Costs</t>
  </si>
  <si>
    <t>Soft Cost Contingency (Other Financing Costs)</t>
  </si>
  <si>
    <t>Costs incurred &gt;24 months prior to DL contract (not pre-labeled)</t>
  </si>
  <si>
    <t>Contingency</t>
  </si>
  <si>
    <t xml:space="preserve">Other ineligible costs </t>
  </si>
  <si>
    <t>Direct Loan Percentage used to determine number of Direct Loan units in each unit type</t>
  </si>
  <si>
    <t>Direct Loan Request from Development Narrative</t>
  </si>
  <si>
    <t>Furnishings (Building Costs) and FF&amp;E anywhere in DCS</t>
  </si>
  <si>
    <t>2BR/1.5bath</t>
  </si>
  <si>
    <t>3BR/1.5bath</t>
  </si>
  <si>
    <t>3BR/2.5bath</t>
  </si>
  <si>
    <t>4BR/2.5bath</t>
  </si>
  <si>
    <t>4BR/3bath</t>
  </si>
  <si>
    <t xml:space="preserve">Total Development Cost from the Development Cost Schedule </t>
  </si>
  <si>
    <t>TABLE 2 - Rent Schedule Info</t>
  </si>
  <si>
    <t>TABLE 3 - Actual Max Per Unit Subsidy</t>
  </si>
  <si>
    <t>Direct Loan Eligible Costs (Total Development Cost less Direct Loan Ineligible Costs)</t>
  </si>
  <si>
    <t>TABLE 1 - Development Cost Schedule (DCS) and Direct Loan Request Info</t>
  </si>
  <si>
    <t>TABLE 4 - Scoring Max Per Unit Subsidy (optional)</t>
  </si>
  <si>
    <r>
      <rPr>
        <vertAlign val="superscript"/>
        <sz val="10"/>
        <rFont val="Arial Narrow"/>
        <family val="2"/>
      </rPr>
      <t xml:space="preserve">1 </t>
    </r>
    <r>
      <rPr>
        <sz val="10"/>
        <color theme="1"/>
        <rFont val="Arial Narrow"/>
        <family val="2"/>
      </rPr>
      <t>Units of each type must be comparable in terms of square footage (+/-120 sq. ft.) and amenities.</t>
    </r>
  </si>
  <si>
    <t>DL Units Req'd.</t>
  </si>
  <si>
    <t>If applying under Soft Repayment set-aside, ALL units must be available to ≤ 30% AMI HHs.</t>
  </si>
  <si>
    <t>Min. DL Units Required by Proprortionality Requirements</t>
  </si>
  <si>
    <t>Community spaces not exclusively used by tenants/tenant guests (not pre-labeled)</t>
  </si>
  <si>
    <t>If not applying under Soft Repayment set-aside, max. 10% of DL units may be available to ≤80% AMI HHs.</t>
  </si>
  <si>
    <t>Total Direct Loan Ineligible Costs</t>
  </si>
  <si>
    <r>
      <t>Unit Type</t>
    </r>
    <r>
      <rPr>
        <sz val="9"/>
        <color theme="1"/>
        <rFont val="Times New Roman"/>
        <family val="1"/>
      </rPr>
      <t>¹</t>
    </r>
  </si>
  <si>
    <t>If not applying under Soft Repayment set-aside, a minimum 20% of proposed DL units must be available to ≤ 50% AMI HHs and must be distributed proportionately among DL units.</t>
  </si>
  <si>
    <t>Total Contractor Fees</t>
  </si>
  <si>
    <t>Total Soft Costs</t>
  </si>
  <si>
    <t>Total Developer Fees</t>
  </si>
  <si>
    <t>Total Non-Building Costs/Site Work Costs</t>
  </si>
  <si>
    <t>Direct Loan Ineligible Costs Percentage to be applied to non-Building Costs/Site Work Costs</t>
  </si>
  <si>
    <t>Final Direct Loan Eligible Costs (TDC less Direct Loan Ineligible Costs less Total Non-Building Costs/ Site Works Costs that are ineligble)</t>
  </si>
  <si>
    <t>Total Financing Costs</t>
  </si>
  <si>
    <t>Total Non-Building Costs/Site Work Costs that are ineligible as a result of applying % in cell H29</t>
  </si>
  <si>
    <t>Less</t>
  </si>
  <si>
    <t>↓</t>
  </si>
  <si>
    <t>Scoring Max Per Unit Subsidy</t>
  </si>
  <si>
    <t>Max loan thru scoring per unit subsidy limit based on DL units proposed in Table 2</t>
  </si>
  <si>
    <t>This worksheet determines the required number of MF Direct Loan units required to score points under Scoring Criteria in 10 TAC §13.6.  This worksheet autofills from Tables 1 and 2.</t>
  </si>
  <si>
    <t>Choose the per unit subsidy limit for the Multifamily Direct Loan Units in cell Y8 from the options available. $100,000 per DL unit scores 4 points, $80,000 scores 8 points, and $60,000 scores 10 points.</t>
  </si>
  <si>
    <t>Review note: If the "Loan Limit" or "DL Units/Total Units" box is red, DL requirements must be met by decreasing the loan request and/or increasing the DL units.</t>
  </si>
  <si>
    <t>Review note: If the "DL Request" and/or "DL Units/Total Units" box are red, DL requirements can be met by decreasing the loan request and/or increasing the DL units.</t>
  </si>
  <si>
    <r>
      <rPr>
        <b/>
        <sz val="12"/>
        <color theme="1"/>
        <rFont val="Arial Narrow"/>
        <family val="2"/>
      </rPr>
      <t>Step 1</t>
    </r>
    <r>
      <rPr>
        <sz val="12"/>
        <color theme="1"/>
        <rFont val="Arial Narrow"/>
        <family val="2"/>
      </rPr>
      <t>: Complete the yellow cells in this table with information from the Development Cost Schedule and the Development Narrative. This will establish the percentage applied to the unit types in Table 2.</t>
    </r>
  </si>
  <si>
    <r>
      <rPr>
        <b/>
        <sz val="12"/>
        <color theme="1"/>
        <rFont val="Arial Narrow"/>
        <family val="2"/>
      </rPr>
      <t>Step 2</t>
    </r>
    <r>
      <rPr>
        <sz val="12"/>
        <color theme="1"/>
        <rFont val="Arial Narrow"/>
        <family val="2"/>
      </rPr>
      <t>: Complete the yellow cells in this table with information from the Rent Schedule. When the DL percentage from Table 1 is applied to each unit type, the minimum number of DL units within each unit type will be established by proportionality requirements. DL applicants are encouraged to propose providing more than the minimum number of DL units; however, please maintain proportionality among the various unit types.</t>
    </r>
  </si>
  <si>
    <r>
      <rPr>
        <b/>
        <sz val="12"/>
        <color theme="1"/>
        <rFont val="Arial Narrow"/>
        <family val="2"/>
      </rPr>
      <t>Step 3</t>
    </r>
    <r>
      <rPr>
        <sz val="12"/>
        <color theme="1"/>
        <rFont val="Arial Narrow"/>
        <family val="2"/>
      </rPr>
      <t>: The only selection that needs to be made in this table is indicating whether or not the property will be elevator served. Information from Table 2 auto-populates this table, which confirms whether or not the proposed DL units (column P) from Table 2 meets the max per unit subsidy requirements.</t>
    </r>
  </si>
  <si>
    <r>
      <rPr>
        <b/>
        <sz val="12"/>
        <color theme="1"/>
        <rFont val="Arial Narrow"/>
        <family val="2"/>
      </rPr>
      <t>Step 4 (optional)</t>
    </r>
    <r>
      <rPr>
        <sz val="12"/>
        <color theme="1"/>
        <rFont val="Arial Narrow"/>
        <family val="2"/>
      </rPr>
      <t xml:space="preserve">: DL applicants may elect to score points under 10 TAC </t>
    </r>
    <r>
      <rPr>
        <sz val="12"/>
        <color theme="1"/>
        <rFont val="Times New Roman"/>
        <family val="1"/>
      </rPr>
      <t>§</t>
    </r>
    <r>
      <rPr>
        <sz val="12"/>
        <color theme="1"/>
        <rFont val="Arial Narrow"/>
        <family val="2"/>
      </rPr>
      <t>13.6 by voluntarily using lower max per unit subsidy limits of $60,000, $80,000, or $100,000 per unit regardless of unit types. Information from Table 2 auto-populates the white cells in this table.</t>
    </r>
  </si>
  <si>
    <t>Pool and decking, Landscaping, Fencing (Site Amenities)</t>
  </si>
  <si>
    <t>Athletic court(s), Playground(s) (Site Amenities)</t>
  </si>
  <si>
    <t>TDHCA fees, Tax Credit Fees, Bond Fees (Other Financing Costs)</t>
  </si>
  <si>
    <t>Syndication and Organizational Costs (Other Financing Costs)</t>
  </si>
  <si>
    <t>Less Direct Loan Ineligible Costs per §10 TAC 13.3(e) and §13.3(d)(2).</t>
  </si>
  <si>
    <t>TABLE 5 - Required Match Units</t>
  </si>
  <si>
    <t>Match as required by the applicable NOFA must be documented with a letter from the anticipated provider of Match indicating the provider's willingness and ability to make a financial commitment should the Development receive an award of Multifamily Direct Loan funds. The information provided must be consistent with all other documentation in the Application.</t>
  </si>
  <si>
    <r>
      <t xml:space="preserve">Generally, a Related Party contribution to the Development is not considered eligible Match. Please see 10 TAC </t>
    </r>
    <r>
      <rPr>
        <sz val="11"/>
        <color indexed="8"/>
        <rFont val="Calibri"/>
        <family val="2"/>
      </rPr>
      <t xml:space="preserve">§13.2(9) as well as </t>
    </r>
    <r>
      <rPr>
        <sz val="11"/>
        <color theme="1"/>
        <rFont val="Calibri"/>
        <family val="2"/>
        <scheme val="minor"/>
      </rPr>
      <t>the Match Guidance below.</t>
    </r>
  </si>
  <si>
    <t>Type of Match Pledged</t>
  </si>
  <si>
    <t>Pledged Amount</t>
  </si>
  <si>
    <t>Source of Funds</t>
  </si>
  <si>
    <t>Non-Federal Grants</t>
  </si>
  <si>
    <r>
      <t xml:space="preserve">Waived, foregone or deferred fees and charges (ex: debris removal and container fees, tap fees, building permits, other mandatory fees charged by the local municipality)                                              </t>
    </r>
    <r>
      <rPr>
        <b/>
        <sz val="11"/>
        <color indexed="8"/>
        <rFont val="Calibri"/>
        <family val="2"/>
      </rPr>
      <t>**CANNOT INCLUDE DEVELOPER FEES**</t>
    </r>
  </si>
  <si>
    <t>Below Market Interest Rate Loan</t>
  </si>
  <si>
    <t>Property Tax Abatement</t>
  </si>
  <si>
    <t>Donated Non-Professional Labor</t>
  </si>
  <si>
    <t>Non-Federally Funded Infrastructure</t>
  </si>
  <si>
    <t xml:space="preserve">Rental Value of Donated Use of Site Preparation or Construction Equipment </t>
  </si>
  <si>
    <t>Donated Construction Materials</t>
  </si>
  <si>
    <t>Donated Site Preparation</t>
  </si>
  <si>
    <t>Donated Demolition Services</t>
  </si>
  <si>
    <t>Donated Real Property</t>
  </si>
  <si>
    <t>Total Value of Match Pledged</t>
  </si>
  <si>
    <t>Total Amount of MF Direct Loan funds Requested</t>
  </si>
  <si>
    <t xml:space="preserve">Percentage of MF Direct Loan Funds to be Matched (Total Value of Match /MF Direct Loan Funds Requested) </t>
  </si>
  <si>
    <t>Match Guidance</t>
  </si>
  <si>
    <t>Non-Federal, Below Market Financing</t>
  </si>
  <si>
    <t>Below-market interest rate financing can be used toward MF Direct Loan Applicants’ Match obligation.  For MF Direct Loan Developments, the market interest rate is defined as the yield on 10-year Treasury Note on the date of Application submission, plus 300 basis points.  For example, the 10-year Treasury yield on 11/10/2010 was 2.65%; for an Application submitted on this date, the market interest rate would be 5.65%.</t>
  </si>
  <si>
    <t>In order to calculate Match contributions when below-market financing is utilized, the net present value (NPV) of the interest savings should be calculated, using the market interest rate as the discount rate.</t>
  </si>
  <si>
    <t>Example:</t>
  </si>
  <si>
    <t>Texas Development Co. received a financing commitment from a non-profit lender to assist in its Development.  Texas Development Co. agreed to borrow $100,000 at 4% interest, with a 30 year term and 30 year amortization.  They then submitted a complete MF Direct Loan Application on 11/10/2010.  The steps Texas Development Co. should take to calculate their Match contribution from this below-market financing are below:</t>
  </si>
  <si>
    <t>Loan Amount</t>
  </si>
  <si>
    <t>*** Texas Development Co. can claim $17,292.85 in Match contribution from its below-market financing commitment.***</t>
  </si>
  <si>
    <t>Monthly Payment at Market Interest Rate (5.65%)</t>
  </si>
  <si>
    <t>Monthly Payment at Below-Market Rate (4%)</t>
  </si>
  <si>
    <t>Interest Savings (per month)</t>
  </si>
  <si>
    <t>NPV (360 months, 5.65% discount rate)</t>
  </si>
  <si>
    <t>Property Tax Abatements</t>
  </si>
  <si>
    <t>Match stemming from property tax abatements should be calculated according to the net present value of the taxes foregone by the taxing entity.  The discount rate used will be the yield on the Treasury notes with a maturity closest to the number of years the tax abatement is in effect.</t>
  </si>
  <si>
    <t>Annual Tax Abatement</t>
  </si>
  <si>
    <t>***Texas Development Co.’s eligible match from its property tax abatement is $43,423.07.***</t>
  </si>
  <si>
    <t>Term</t>
  </si>
  <si>
    <t xml:space="preserve">10 years </t>
  </si>
  <si>
    <t>Discount Rate (10 year Treasury Yield)</t>
  </si>
  <si>
    <t>Net Present value</t>
  </si>
  <si>
    <t>Donated Services</t>
  </si>
  <si>
    <t xml:space="preserve">Donated services such as those provided by a General Contractor, subcontractor or architect (among other service providers) can be considered eligible Match. However, a principal of the contractor, subcontractor, or architect providing the contribution cannot be related to the Development Owner or member of the Development Owner. </t>
  </si>
  <si>
    <t>In order to document this Match in the Application, the Applicant must submit, at a minimum, a signed letter from the company committing to provide the Match identifying the value of the donated services that are being committed. Once an award is made, this Match must be documented in a formal service agreement or contractor/subcontractor agreement.</t>
  </si>
  <si>
    <r>
      <t xml:space="preserve">Match Funds </t>
    </r>
    <r>
      <rPr>
        <b/>
        <sz val="11"/>
        <color indexed="8"/>
        <rFont val="Calibri"/>
        <family val="2"/>
      </rPr>
      <t>[§13.2(9)]</t>
    </r>
  </si>
  <si>
    <r>
      <t xml:space="preserve">Indicate the amount and source of Match funds in the appropriate spaces in the table below.  </t>
    </r>
    <r>
      <rPr>
        <b/>
        <sz val="11"/>
        <color theme="1"/>
        <rFont val="Calibri"/>
        <family val="2"/>
        <scheme val="minor"/>
      </rPr>
      <t>This page should be identical to the entries made in Tab 33 of the Application</t>
    </r>
  </si>
  <si>
    <r>
      <t xml:space="preserve">10 TAC </t>
    </r>
    <r>
      <rPr>
        <sz val="10"/>
        <rFont val="Calibri"/>
        <family val="2"/>
      </rPr>
      <t>§</t>
    </r>
    <r>
      <rPr>
        <sz val="9"/>
        <rFont val="Arial Narrow"/>
        <family val="2"/>
      </rPr>
      <t>13.2(a)</t>
    </r>
    <r>
      <rPr>
        <sz val="10"/>
        <rFont val="Arial Narrow"/>
        <family val="2"/>
      </rPr>
      <t>(6) HOME Match-Eligible Unit--A Unit in the Development that is not assisted with HOME Program funds, but would qualify as eligible for Match under 24 CFR Part 92. Unless otherwise identified by the provisions in the Notice of Funding Availability (NOFA), TCAP Repayment Funds (TCAP RF) and matching contribution on NSP and NHTF Developments must meet all criteria to be classified as HOME-Match Eligible Units.</t>
    </r>
  </si>
  <si>
    <t>Total DL Match Units</t>
  </si>
  <si>
    <r>
      <rPr>
        <b/>
        <sz val="12"/>
        <color theme="1"/>
        <rFont val="Arial Narrow"/>
        <family val="2"/>
      </rPr>
      <t>Step 5</t>
    </r>
    <r>
      <rPr>
        <sz val="12"/>
        <color theme="1"/>
        <rFont val="Arial Narrow"/>
        <family val="2"/>
      </rPr>
      <t xml:space="preserve">: Match Units are required by 10 TAC §13.2(a)(6) and the Applicable NOFA.  Other fund sources in the transaction, such as local HOME funds, may trigger a requirement for additional match units.    Complete the Match Caclulation tab in order to determine minimum number of Match units. Multiple Units must be distributed across the Unit Types </t>
    </r>
  </si>
  <si>
    <r>
      <t xml:space="preserve">Reserves (not related to NHTF) </t>
    </r>
    <r>
      <rPr>
        <i/>
        <sz val="10"/>
        <color rgb="FFFF0000"/>
        <rFont val="Arial Narrow"/>
        <family val="2"/>
      </rPr>
      <t>(rent up, operating, replacement for new funds)</t>
    </r>
  </si>
  <si>
    <t>Deferred Dev. Fee</t>
  </si>
  <si>
    <t>"N" Elevator</t>
  </si>
  <si>
    <t>"Y" Elevator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</si>
</sst>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 numFmtId="165" formatCode="&quot;$&quot;#,##0"/>
    <numFmt numFmtId="166" formatCode="_([$$-409]* #,##0_);_([$$-409]* \(#,##0\);_([$$-409]* &quot;-&quot;??_);_(@_)"/>
  </numFmts>
  <fonts count="41" x14ac:knownFonts="1">
    <font>
      <sz val="11"/>
      <color theme="1"/>
      <name val="Calibri"/>
      <family val="2"/>
      <scheme val="minor"/>
    </font>
    <font>
      <sz val="11"/>
      <color theme="1"/>
      <name val="Calibri"/>
      <family val="2"/>
      <scheme val="minor"/>
    </font>
    <font>
      <sz val="10"/>
      <name val="Arial"/>
      <family val="2"/>
    </font>
    <font>
      <sz val="10"/>
      <color theme="1"/>
      <name val="Arial Narrow"/>
      <family val="2"/>
    </font>
    <font>
      <sz val="9"/>
      <color theme="1"/>
      <name val="Arial Narrow"/>
      <family val="2"/>
    </font>
    <font>
      <sz val="11"/>
      <color rgb="FF9C0006"/>
      <name val="Calibri"/>
      <family val="2"/>
      <scheme val="minor"/>
    </font>
    <font>
      <sz val="10"/>
      <name val="Arial Narrow"/>
      <family val="2"/>
    </font>
    <font>
      <sz val="9"/>
      <color indexed="81"/>
      <name val="Tahoma"/>
      <family val="2"/>
    </font>
    <font>
      <sz val="10"/>
      <color theme="1"/>
      <name val="Calibri"/>
      <family val="2"/>
    </font>
    <font>
      <b/>
      <sz val="10"/>
      <color theme="1"/>
      <name val="Arial Narrow"/>
      <family val="2"/>
    </font>
    <font>
      <sz val="9"/>
      <color rgb="FFFF0000"/>
      <name val="Arial Narrow"/>
      <family val="2"/>
    </font>
    <font>
      <sz val="10"/>
      <color indexed="8"/>
      <name val="Arial Narrow"/>
      <family val="2"/>
    </font>
    <font>
      <b/>
      <sz val="10"/>
      <color indexed="8"/>
      <name val="Arial Narrow"/>
      <family val="2"/>
    </font>
    <font>
      <sz val="10"/>
      <color rgb="FFFF0000"/>
      <name val="Arial Narrow"/>
      <family val="2"/>
    </font>
    <font>
      <b/>
      <sz val="10"/>
      <name val="Arial Narrow"/>
      <family val="2"/>
    </font>
    <font>
      <i/>
      <sz val="10"/>
      <name val="Arial Narrow"/>
      <family val="2"/>
    </font>
    <font>
      <sz val="9"/>
      <name val="Arial Narrow"/>
      <family val="2"/>
    </font>
    <font>
      <sz val="9"/>
      <color rgb="FFFF0000"/>
      <name val="Calibri"/>
      <family val="2"/>
    </font>
    <font>
      <vertAlign val="superscript"/>
      <sz val="10"/>
      <name val="Arial Narrow"/>
      <family val="2"/>
    </font>
    <font>
      <vertAlign val="superscript"/>
      <sz val="10"/>
      <color theme="1"/>
      <name val="Arial Narrow"/>
      <family val="2"/>
    </font>
    <font>
      <b/>
      <sz val="12"/>
      <color theme="1"/>
      <name val="Arial Narrow"/>
      <family val="2"/>
    </font>
    <font>
      <b/>
      <sz val="11"/>
      <color theme="1"/>
      <name val="Calibri"/>
      <family val="2"/>
      <scheme val="minor"/>
    </font>
    <font>
      <i/>
      <sz val="10"/>
      <color theme="1"/>
      <name val="Arial Narrow"/>
      <family val="2"/>
    </font>
    <font>
      <i/>
      <sz val="11"/>
      <color theme="1"/>
      <name val="Calibri"/>
      <family val="2"/>
      <scheme val="minor"/>
    </font>
    <font>
      <sz val="12"/>
      <color theme="1"/>
      <name val="Arial Narrow"/>
      <family val="2"/>
    </font>
    <font>
      <sz val="12"/>
      <color theme="1"/>
      <name val="Times New Roman"/>
      <family val="1"/>
    </font>
    <font>
      <b/>
      <i/>
      <sz val="10"/>
      <color theme="1"/>
      <name val="Arial Narrow"/>
      <family val="2"/>
    </font>
    <font>
      <sz val="9"/>
      <color theme="1"/>
      <name val="Times New Roman"/>
      <family val="1"/>
    </font>
    <font>
      <sz val="10"/>
      <color theme="1"/>
      <name val="Times New Roman"/>
      <family val="1"/>
    </font>
    <font>
      <b/>
      <sz val="9"/>
      <color indexed="81"/>
      <name val="Tahoma"/>
      <family val="2"/>
    </font>
    <font>
      <b/>
      <sz val="16"/>
      <color indexed="8"/>
      <name val="Calibri"/>
      <family val="2"/>
    </font>
    <font>
      <b/>
      <sz val="11"/>
      <color indexed="8"/>
      <name val="Calibri"/>
      <family val="2"/>
    </font>
    <font>
      <sz val="11"/>
      <color indexed="8"/>
      <name val="Calibri"/>
      <family val="2"/>
    </font>
    <font>
      <sz val="10"/>
      <color indexed="8"/>
      <name val="Calibri"/>
      <family val="2"/>
    </font>
    <font>
      <b/>
      <sz val="12"/>
      <color indexed="8"/>
      <name val="Calibri"/>
      <family val="2"/>
    </font>
    <font>
      <sz val="11"/>
      <name val="Calibri"/>
      <family val="2"/>
    </font>
    <font>
      <sz val="11"/>
      <color indexed="12"/>
      <name val="Calibri"/>
      <family val="2"/>
    </font>
    <font>
      <sz val="10"/>
      <name val="Calibri"/>
      <family val="2"/>
    </font>
    <font>
      <b/>
      <sz val="12"/>
      <color indexed="10"/>
      <name val="Calibri"/>
      <family val="2"/>
    </font>
    <font>
      <b/>
      <sz val="10"/>
      <color indexed="10"/>
      <name val="Calibri"/>
      <family val="2"/>
    </font>
    <font>
      <i/>
      <sz val="10"/>
      <color rgb="FFFF0000"/>
      <name val="Arial Narrow"/>
      <family val="2"/>
    </font>
  </fonts>
  <fills count="11">
    <fill>
      <patternFill patternType="none"/>
    </fill>
    <fill>
      <patternFill patternType="gray125"/>
    </fill>
    <fill>
      <patternFill patternType="solid">
        <fgColor rgb="FFFAFED0"/>
        <bgColor indexed="64"/>
      </patternFill>
    </fill>
    <fill>
      <patternFill patternType="solid">
        <fgColor rgb="FFFFC7CE"/>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22"/>
        <bgColor indexed="64"/>
      </patternFill>
    </fill>
    <fill>
      <patternFill patternType="solid">
        <fgColor indexed="2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indexed="64"/>
      </top>
      <bottom/>
      <diagonal/>
    </border>
    <border>
      <left style="thin">
        <color theme="0" tint="-0.14996795556505021"/>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2" fillId="0" borderId="0"/>
    <xf numFmtId="0" fontId="5" fillId="3"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38">
    <xf numFmtId="0" fontId="0" fillId="0" borderId="0" xfId="0"/>
    <xf numFmtId="0" fontId="3" fillId="2" borderId="1" xfId="0" applyFont="1" applyFill="1" applyBorder="1" applyAlignment="1" applyProtection="1">
      <alignment horizontal="center"/>
      <protection locked="0"/>
    </xf>
    <xf numFmtId="0" fontId="3" fillId="0" borderId="0" xfId="0" applyFont="1" applyFill="1" applyProtection="1"/>
    <xf numFmtId="0" fontId="3" fillId="0" borderId="0" xfId="0" applyFont="1" applyFill="1" applyBorder="1" applyAlignment="1" applyProtection="1">
      <alignment wrapText="1"/>
    </xf>
    <xf numFmtId="0" fontId="3" fillId="0" borderId="0" xfId="0" applyFont="1" applyFill="1" applyBorder="1" applyProtection="1"/>
    <xf numFmtId="0" fontId="4" fillId="0" borderId="1" xfId="0" applyFont="1" applyFill="1" applyBorder="1" applyAlignment="1" applyProtection="1">
      <alignment horizontal="center" wrapText="1"/>
    </xf>
    <xf numFmtId="0" fontId="3" fillId="0" borderId="0" xfId="0" applyFont="1" applyFill="1" applyAlignment="1" applyProtection="1">
      <alignment horizontal="center"/>
    </xf>
    <xf numFmtId="0" fontId="3" fillId="0" borderId="1" xfId="0" applyFont="1" applyFill="1" applyBorder="1" applyAlignment="1" applyProtection="1">
      <alignment horizontal="center"/>
    </xf>
    <xf numFmtId="10" fontId="3" fillId="0" borderId="1" xfId="1" applyNumberFormat="1" applyFont="1" applyFill="1" applyBorder="1" applyAlignment="1" applyProtection="1">
      <alignment horizontal="center"/>
    </xf>
    <xf numFmtId="2" fontId="3" fillId="0" borderId="1" xfId="0" applyNumberFormat="1" applyFont="1" applyFill="1" applyBorder="1" applyAlignment="1" applyProtection="1">
      <alignment horizontal="center"/>
    </xf>
    <xf numFmtId="0" fontId="3" fillId="0" borderId="0" xfId="0" applyFont="1" applyFill="1" applyAlignment="1" applyProtection="1">
      <alignment horizontal="right"/>
    </xf>
    <xf numFmtId="0" fontId="3" fillId="0" borderId="0" xfId="0" applyFont="1" applyFill="1" applyBorder="1" applyAlignment="1" applyProtection="1">
      <alignment horizontal="center"/>
    </xf>
    <xf numFmtId="10" fontId="3" fillId="0" borderId="0" xfId="1" applyNumberFormat="1" applyFont="1" applyFill="1" applyBorder="1" applyAlignment="1" applyProtection="1">
      <alignment horizontal="center"/>
    </xf>
    <xf numFmtId="10" fontId="3" fillId="0" borderId="0" xfId="1" applyNumberFormat="1" applyFont="1" applyFill="1" applyBorder="1" applyAlignment="1" applyProtection="1">
      <alignment horizontal="right"/>
    </xf>
    <xf numFmtId="0" fontId="3" fillId="0" borderId="0" xfId="0" applyFont="1" applyFill="1" applyBorder="1" applyAlignment="1" applyProtection="1">
      <alignment horizontal="left"/>
    </xf>
    <xf numFmtId="0" fontId="3" fillId="0" borderId="0" xfId="0" applyFont="1" applyFill="1" applyBorder="1" applyAlignment="1" applyProtection="1"/>
    <xf numFmtId="0" fontId="11" fillId="0" borderId="0" xfId="0" applyFont="1" applyBorder="1" applyAlignment="1" applyProtection="1">
      <alignment vertical="top" wrapText="1"/>
    </xf>
    <xf numFmtId="0" fontId="3" fillId="7" borderId="0" xfId="0" applyFont="1" applyFill="1" applyAlignment="1" applyProtection="1"/>
    <xf numFmtId="0" fontId="15" fillId="0" borderId="0" xfId="3" applyFont="1" applyBorder="1" applyAlignment="1" applyProtection="1">
      <alignment vertical="center" wrapText="1"/>
    </xf>
    <xf numFmtId="0" fontId="6" fillId="0" borderId="12" xfId="3"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14" fillId="0" borderId="16" xfId="3" applyFont="1" applyBorder="1" applyAlignment="1" applyProtection="1"/>
    <xf numFmtId="0" fontId="6" fillId="4" borderId="16" xfId="4" applyFont="1" applyFill="1" applyBorder="1" applyAlignment="1" applyProtection="1">
      <alignment horizontal="center"/>
    </xf>
    <xf numFmtId="0" fontId="6" fillId="5" borderId="0" xfId="3" applyFont="1" applyFill="1" applyBorder="1" applyProtection="1"/>
    <xf numFmtId="0" fontId="3" fillId="7" borderId="0" xfId="0" applyFont="1" applyFill="1" applyBorder="1" applyAlignment="1" applyProtection="1"/>
    <xf numFmtId="0" fontId="6" fillId="0" borderId="17" xfId="3" applyFont="1" applyFill="1" applyBorder="1" applyAlignment="1" applyProtection="1">
      <alignment horizontal="center"/>
    </xf>
    <xf numFmtId="0" fontId="6" fillId="5" borderId="18" xfId="3" applyFont="1" applyFill="1" applyBorder="1" applyProtection="1"/>
    <xf numFmtId="0" fontId="6" fillId="0" borderId="0" xfId="3" applyFont="1" applyBorder="1" applyAlignment="1" applyProtection="1">
      <alignment wrapText="1"/>
    </xf>
    <xf numFmtId="0" fontId="3" fillId="0" borderId="0" xfId="0" applyFont="1" applyProtection="1"/>
    <xf numFmtId="0" fontId="6" fillId="0" borderId="0" xfId="3" applyFont="1" applyProtection="1"/>
    <xf numFmtId="0" fontId="6" fillId="7" borderId="0" xfId="3" applyFont="1" applyFill="1" applyBorder="1" applyProtection="1"/>
    <xf numFmtId="164" fontId="6" fillId="7" borderId="0" xfId="5" applyNumberFormat="1" applyFont="1" applyFill="1" applyBorder="1" applyAlignment="1" applyProtection="1">
      <alignment vertical="top"/>
    </xf>
    <xf numFmtId="0" fontId="6" fillId="7" borderId="0" xfId="3" applyFont="1" applyFill="1" applyBorder="1" applyAlignment="1" applyProtection="1">
      <alignment vertical="top"/>
    </xf>
    <xf numFmtId="0" fontId="3" fillId="7" borderId="0" xfId="0" applyFont="1" applyFill="1" applyProtection="1"/>
    <xf numFmtId="49" fontId="6" fillId="0" borderId="26" xfId="3" applyNumberFormat="1" applyFont="1" applyBorder="1" applyAlignment="1" applyProtection="1">
      <alignment horizontal="center"/>
    </xf>
    <xf numFmtId="0" fontId="3" fillId="0" borderId="26" xfId="0" applyFont="1" applyBorder="1" applyAlignment="1" applyProtection="1">
      <alignment horizontal="center"/>
    </xf>
    <xf numFmtId="0" fontId="6" fillId="0" borderId="2" xfId="3" applyFont="1" applyBorder="1" applyAlignment="1" applyProtection="1">
      <alignment vertical="top"/>
    </xf>
    <xf numFmtId="0" fontId="6" fillId="0" borderId="4" xfId="3" applyFont="1" applyBorder="1" applyAlignment="1" applyProtection="1">
      <alignment vertical="top"/>
    </xf>
    <xf numFmtId="0" fontId="14" fillId="0" borderId="19" xfId="3" applyFont="1" applyBorder="1" applyAlignment="1" applyProtection="1"/>
    <xf numFmtId="0" fontId="6" fillId="4" borderId="19" xfId="4" applyFont="1" applyFill="1" applyBorder="1" applyAlignment="1" applyProtection="1">
      <alignment horizontal="center"/>
    </xf>
    <xf numFmtId="0" fontId="6" fillId="5" borderId="20" xfId="3" applyFont="1" applyFill="1" applyBorder="1" applyAlignment="1" applyProtection="1">
      <alignment horizontal="center"/>
    </xf>
    <xf numFmtId="0" fontId="3" fillId="0" borderId="29" xfId="0" applyFont="1" applyFill="1" applyBorder="1" applyAlignment="1" applyProtection="1">
      <alignment horizontal="center" vertical="center"/>
    </xf>
    <xf numFmtId="0" fontId="10" fillId="0" borderId="0" xfId="0" applyFont="1" applyFill="1" applyAlignment="1" applyProtection="1">
      <alignment vertical="center"/>
    </xf>
    <xf numFmtId="0" fontId="14" fillId="0" borderId="11" xfId="3" applyFont="1" applyBorder="1" applyAlignment="1" applyProtection="1">
      <alignment horizontal="center" vertical="center"/>
    </xf>
    <xf numFmtId="0" fontId="3" fillId="0" borderId="0" xfId="0" applyFont="1" applyFill="1" applyAlignment="1" applyProtection="1">
      <alignment vertical="top" wrapText="1"/>
    </xf>
    <xf numFmtId="0" fontId="3" fillId="7" borderId="0" xfId="0" applyFont="1" applyFill="1" applyAlignment="1" applyProtection="1">
      <alignment horizontal="center"/>
    </xf>
    <xf numFmtId="0" fontId="3" fillId="0" borderId="27" xfId="0" applyFont="1" applyFill="1" applyBorder="1" applyAlignment="1" applyProtection="1">
      <alignment horizontal="center" vertical="center"/>
    </xf>
    <xf numFmtId="0" fontId="6" fillId="0" borderId="28" xfId="3" applyFont="1" applyFill="1" applyBorder="1" applyAlignment="1" applyProtection="1">
      <alignment horizontal="center"/>
    </xf>
    <xf numFmtId="0" fontId="3" fillId="0" borderId="12" xfId="0" applyFont="1" applyFill="1" applyBorder="1" applyAlignment="1" applyProtection="1">
      <alignment horizontal="center" vertical="center"/>
    </xf>
    <xf numFmtId="0" fontId="6" fillId="0" borderId="22" xfId="3" applyNumberFormat="1" applyFont="1" applyFill="1" applyBorder="1" applyAlignment="1" applyProtection="1">
      <alignment horizontal="center"/>
    </xf>
    <xf numFmtId="164" fontId="3" fillId="0" borderId="0" xfId="2" applyNumberFormat="1" applyFont="1" applyProtection="1"/>
    <xf numFmtId="0" fontId="6" fillId="0" borderId="23" xfId="3" applyFont="1" applyFill="1" applyBorder="1" applyAlignment="1" applyProtection="1">
      <alignment horizontal="center"/>
    </xf>
    <xf numFmtId="0" fontId="6" fillId="0" borderId="24" xfId="3" applyFont="1" applyFill="1" applyBorder="1" applyAlignment="1" applyProtection="1">
      <alignment horizontal="center"/>
    </xf>
    <xf numFmtId="0" fontId="3" fillId="0" borderId="15" xfId="0" applyFont="1" applyFill="1" applyBorder="1" applyAlignment="1" applyProtection="1">
      <alignment horizontal="center" vertical="center"/>
    </xf>
    <xf numFmtId="0" fontId="6" fillId="0" borderId="25" xfId="3" applyFont="1" applyFill="1" applyBorder="1" applyAlignment="1" applyProtection="1">
      <alignment horizontal="center"/>
    </xf>
    <xf numFmtId="0" fontId="8" fillId="0" borderId="0" xfId="0" applyFont="1" applyAlignment="1" applyProtection="1">
      <alignment horizontal="center" vertical="top"/>
    </xf>
    <xf numFmtId="0" fontId="3" fillId="0" borderId="0" xfId="0" applyFont="1" applyAlignment="1" applyProtection="1">
      <alignment vertical="top" wrapText="1"/>
    </xf>
    <xf numFmtId="164" fontId="6" fillId="0" borderId="0" xfId="5" applyNumberFormat="1" applyFont="1" applyFill="1" applyBorder="1" applyAlignment="1" applyProtection="1">
      <alignment vertical="top"/>
    </xf>
    <xf numFmtId="0" fontId="19" fillId="0" borderId="0" xfId="0" applyFont="1" applyAlignment="1" applyProtection="1">
      <alignment vertical="top" wrapText="1"/>
    </xf>
    <xf numFmtId="0" fontId="9" fillId="7" borderId="0" xfId="0" applyFont="1" applyFill="1" applyAlignment="1" applyProtection="1"/>
    <xf numFmtId="0" fontId="3" fillId="0" borderId="0" xfId="0" applyFont="1" applyBorder="1" applyAlignment="1" applyProtection="1">
      <alignment vertical="center" wrapText="1"/>
    </xf>
    <xf numFmtId="0" fontId="3" fillId="0" borderId="0" xfId="0" applyFont="1" applyBorder="1" applyProtection="1"/>
    <xf numFmtId="10" fontId="6" fillId="0" borderId="7" xfId="6" applyNumberFormat="1" applyFont="1" applyBorder="1" applyAlignment="1" applyProtection="1">
      <alignment horizontal="center" vertical="top"/>
    </xf>
    <xf numFmtId="10" fontId="6" fillId="0" borderId="0" xfId="6" applyNumberFormat="1" applyFont="1" applyBorder="1" applyAlignment="1" applyProtection="1">
      <alignment horizontal="center" vertical="top"/>
    </xf>
    <xf numFmtId="0" fontId="14" fillId="0" borderId="0" xfId="3" applyFont="1" applyBorder="1" applyAlignment="1" applyProtection="1">
      <alignment horizontal="center" vertical="center"/>
    </xf>
    <xf numFmtId="0" fontId="13" fillId="0" borderId="0" xfId="0" applyFont="1" applyFill="1" applyAlignment="1" applyProtection="1">
      <alignment horizontal="justify" vertical="top" wrapText="1"/>
    </xf>
    <xf numFmtId="0" fontId="19" fillId="0" borderId="0" xfId="0" applyFont="1" applyAlignment="1" applyProtection="1">
      <alignment horizontal="justify" vertical="top" wrapText="1"/>
    </xf>
    <xf numFmtId="0" fontId="3" fillId="0" borderId="0" xfId="0" applyFont="1" applyFill="1" applyAlignment="1" applyProtection="1">
      <alignment horizontal="justify" vertical="top" wrapText="1"/>
    </xf>
    <xf numFmtId="0" fontId="11" fillId="0" borderId="0" xfId="0" applyFont="1" applyBorder="1" applyAlignment="1" applyProtection="1">
      <alignment horizontal="justify" vertical="top" wrapText="1"/>
    </xf>
    <xf numFmtId="0" fontId="13" fillId="0" borderId="0" xfId="0" applyFont="1" applyFill="1" applyAlignment="1" applyProtection="1">
      <alignment horizontal="justify" vertical="top" wrapText="1"/>
    </xf>
    <xf numFmtId="0" fontId="0" fillId="0" borderId="0" xfId="0" applyAlignment="1">
      <alignment wrapText="1"/>
    </xf>
    <xf numFmtId="0" fontId="3" fillId="0" borderId="0" xfId="0" applyFont="1" applyProtection="1"/>
    <xf numFmtId="0" fontId="0" fillId="0" borderId="0" xfId="0" applyAlignment="1">
      <alignment vertical="center" wrapText="1"/>
    </xf>
    <xf numFmtId="164" fontId="3" fillId="0" borderId="0" xfId="2" applyNumberFormat="1" applyFont="1" applyFill="1" applyBorder="1" applyProtection="1"/>
    <xf numFmtId="164" fontId="9" fillId="0" borderId="1" xfId="1" applyNumberFormat="1" applyFont="1" applyFill="1" applyBorder="1" applyProtection="1"/>
    <xf numFmtId="10" fontId="9" fillId="0" borderId="1" xfId="1" applyNumberFormat="1" applyFont="1" applyFill="1" applyBorder="1" applyProtection="1"/>
    <xf numFmtId="0" fontId="3" fillId="0" borderId="31" xfId="0" applyFont="1" applyFill="1" applyBorder="1" applyAlignment="1" applyProtection="1">
      <alignment horizontal="center"/>
    </xf>
    <xf numFmtId="0" fontId="3" fillId="2" borderId="31" xfId="0" applyFont="1" applyFill="1" applyBorder="1" applyAlignment="1" applyProtection="1">
      <alignment horizontal="center"/>
      <protection locked="0"/>
    </xf>
    <xf numFmtId="2" fontId="3" fillId="0" borderId="31" xfId="0" applyNumberFormat="1" applyFont="1" applyFill="1" applyBorder="1" applyAlignment="1" applyProtection="1">
      <alignment horizontal="center"/>
    </xf>
    <xf numFmtId="0" fontId="3" fillId="0" borderId="26" xfId="0" applyFont="1" applyFill="1" applyBorder="1" applyAlignment="1" applyProtection="1">
      <alignment horizontal="center"/>
    </xf>
    <xf numFmtId="0" fontId="3" fillId="2" borderId="26" xfId="0" applyFont="1" applyFill="1" applyBorder="1" applyAlignment="1" applyProtection="1">
      <alignment horizontal="center"/>
      <protection locked="0"/>
    </xf>
    <xf numFmtId="2" fontId="3" fillId="0" borderId="26" xfId="0" applyNumberFormat="1" applyFont="1" applyFill="1" applyBorder="1" applyAlignment="1" applyProtection="1">
      <alignment horizontal="center"/>
    </xf>
    <xf numFmtId="0" fontId="3" fillId="0" borderId="33" xfId="0" applyFont="1" applyFill="1" applyBorder="1" applyAlignment="1" applyProtection="1">
      <alignment horizontal="center"/>
    </xf>
    <xf numFmtId="0" fontId="3" fillId="2" borderId="33" xfId="0" applyFont="1" applyFill="1" applyBorder="1" applyAlignment="1" applyProtection="1">
      <alignment horizontal="center"/>
      <protection locked="0"/>
    </xf>
    <xf numFmtId="2" fontId="3" fillId="0" borderId="33" xfId="0" applyNumberFormat="1" applyFont="1" applyFill="1" applyBorder="1" applyAlignment="1" applyProtection="1">
      <alignment horizontal="center"/>
    </xf>
    <xf numFmtId="0" fontId="3" fillId="0" borderId="34" xfId="0" applyFont="1" applyFill="1" applyBorder="1" applyAlignment="1" applyProtection="1">
      <alignment horizontal="center"/>
    </xf>
    <xf numFmtId="0" fontId="3" fillId="2" borderId="34" xfId="0" applyFont="1" applyFill="1" applyBorder="1" applyAlignment="1" applyProtection="1">
      <alignment horizontal="center"/>
      <protection locked="0"/>
    </xf>
    <xf numFmtId="2" fontId="3" fillId="0" borderId="34" xfId="0" applyNumberFormat="1" applyFont="1" applyFill="1" applyBorder="1" applyAlignment="1" applyProtection="1">
      <alignment horizontal="center"/>
    </xf>
    <xf numFmtId="0" fontId="3" fillId="0" borderId="32" xfId="0" applyFont="1" applyFill="1" applyBorder="1" applyAlignment="1" applyProtection="1">
      <alignment horizontal="center"/>
    </xf>
    <xf numFmtId="0" fontId="3" fillId="2" borderId="32" xfId="0" applyFont="1" applyFill="1" applyBorder="1" applyAlignment="1" applyProtection="1">
      <alignment horizontal="center"/>
      <protection locked="0"/>
    </xf>
    <xf numFmtId="2" fontId="3" fillId="0" borderId="32" xfId="0" applyNumberFormat="1" applyFont="1" applyFill="1" applyBorder="1" applyAlignment="1" applyProtection="1">
      <alignment horizontal="center"/>
    </xf>
    <xf numFmtId="0" fontId="9" fillId="0" borderId="0" xfId="0" applyFont="1" applyAlignment="1">
      <alignment vertical="center" wrapText="1"/>
    </xf>
    <xf numFmtId="0" fontId="9" fillId="0" borderId="0" xfId="0" applyFont="1" applyAlignment="1">
      <alignment wrapText="1"/>
    </xf>
    <xf numFmtId="164" fontId="22" fillId="2" borderId="1" xfId="2" applyNumberFormat="1" applyFont="1" applyFill="1" applyBorder="1" applyProtection="1">
      <protection locked="0"/>
    </xf>
    <xf numFmtId="164" fontId="22" fillId="0" borderId="1" xfId="2" applyNumberFormat="1" applyFont="1" applyFill="1" applyBorder="1" applyProtection="1"/>
    <xf numFmtId="0" fontId="20" fillId="7" borderId="0" xfId="0" applyFont="1" applyFill="1" applyBorder="1" applyAlignment="1" applyProtection="1">
      <alignment horizontal="center" vertical="center" wrapText="1"/>
    </xf>
    <xf numFmtId="0" fontId="3" fillId="0" borderId="31" xfId="0" applyFont="1" applyBorder="1" applyAlignment="1" applyProtection="1">
      <alignment horizontal="center"/>
    </xf>
    <xf numFmtId="49" fontId="6" fillId="0" borderId="31" xfId="3" applyNumberFormat="1" applyFont="1" applyBorder="1" applyAlignment="1" applyProtection="1">
      <alignment horizontal="center"/>
    </xf>
    <xf numFmtId="49" fontId="6" fillId="0" borderId="6" xfId="3" applyNumberFormat="1" applyFont="1" applyBorder="1" applyAlignment="1" applyProtection="1">
      <alignment horizontal="center"/>
    </xf>
    <xf numFmtId="0" fontId="6" fillId="0" borderId="27" xfId="3" applyFont="1" applyFill="1" applyBorder="1" applyAlignment="1" applyProtection="1">
      <alignment horizontal="center" vertical="center"/>
    </xf>
    <xf numFmtId="0" fontId="14" fillId="0" borderId="36" xfId="3" applyFont="1" applyBorder="1" applyAlignment="1" applyProtection="1"/>
    <xf numFmtId="0" fontId="6" fillId="5" borderId="21" xfId="3" applyFont="1" applyFill="1" applyBorder="1" applyProtection="1"/>
    <xf numFmtId="0" fontId="6" fillId="5" borderId="37" xfId="3" applyFont="1" applyFill="1" applyBorder="1" applyProtection="1"/>
    <xf numFmtId="164" fontId="9" fillId="2" borderId="26" xfId="2" applyNumberFormat="1" applyFont="1" applyFill="1" applyBorder="1" applyProtection="1">
      <protection locked="0"/>
    </xf>
    <xf numFmtId="0" fontId="14" fillId="0" borderId="38" xfId="3" applyFont="1" applyBorder="1" applyAlignment="1" applyProtection="1"/>
    <xf numFmtId="0" fontId="6" fillId="5" borderId="21" xfId="3" applyFont="1" applyFill="1" applyBorder="1" applyAlignment="1" applyProtection="1">
      <alignment horizontal="center"/>
    </xf>
    <xf numFmtId="0" fontId="0" fillId="0" borderId="0" xfId="0" applyAlignment="1"/>
    <xf numFmtId="0" fontId="11" fillId="0" borderId="0" xfId="0" applyFont="1" applyBorder="1" applyAlignment="1" applyProtection="1">
      <alignment horizontal="justify" vertical="top" wrapText="1"/>
    </xf>
    <xf numFmtId="0" fontId="9" fillId="0" borderId="0" xfId="0" applyFont="1" applyBorder="1" applyAlignment="1">
      <alignment wrapText="1"/>
    </xf>
    <xf numFmtId="164" fontId="9" fillId="0" borderId="0" xfId="1" applyNumberFormat="1" applyFont="1" applyFill="1" applyBorder="1" applyProtection="1"/>
    <xf numFmtId="0" fontId="0" fillId="0" borderId="0" xfId="0" applyAlignment="1">
      <alignment wrapText="1"/>
    </xf>
    <xf numFmtId="164" fontId="9" fillId="0" borderId="7" xfId="1" applyNumberFormat="1" applyFont="1" applyFill="1" applyBorder="1" applyProtection="1"/>
    <xf numFmtId="164" fontId="3" fillId="2" borderId="1" xfId="1" applyNumberFormat="1" applyFont="1" applyFill="1" applyBorder="1" applyProtection="1">
      <protection locked="0"/>
    </xf>
    <xf numFmtId="0" fontId="26" fillId="0" borderId="0" xfId="0" applyFont="1" applyAlignment="1">
      <alignment vertical="center" wrapText="1"/>
    </xf>
    <xf numFmtId="0" fontId="23" fillId="0" borderId="0" xfId="0" applyFont="1" applyAlignment="1">
      <alignment wrapText="1"/>
    </xf>
    <xf numFmtId="42" fontId="9" fillId="2" borderId="1" xfId="1" applyNumberFormat="1" applyFont="1" applyFill="1" applyBorder="1" applyProtection="1"/>
    <xf numFmtId="1" fontId="17" fillId="0" borderId="4" xfId="0" applyNumberFormat="1" applyFont="1" applyFill="1" applyBorder="1" applyAlignment="1" applyProtection="1">
      <alignment horizontal="center" vertical="center"/>
    </xf>
    <xf numFmtId="0" fontId="28" fillId="0" borderId="0" xfId="0" applyFont="1" applyFill="1" applyAlignment="1" applyProtection="1">
      <alignment horizontal="center"/>
    </xf>
    <xf numFmtId="164" fontId="6" fillId="0" borderId="39" xfId="5" quotePrefix="1" applyNumberFormat="1" applyFont="1" applyFill="1" applyBorder="1" applyAlignment="1" applyProtection="1">
      <alignment vertical="top"/>
    </xf>
    <xf numFmtId="0" fontId="14" fillId="6" borderId="39" xfId="3" applyFont="1" applyFill="1" applyBorder="1" applyAlignment="1" applyProtection="1">
      <alignment horizontal="left" vertical="top"/>
    </xf>
    <xf numFmtId="0" fontId="0" fillId="0" borderId="39" xfId="0" applyBorder="1" applyAlignment="1">
      <alignment horizontal="left" vertical="top"/>
    </xf>
    <xf numFmtId="0" fontId="3" fillId="0" borderId="41" xfId="0" applyFont="1" applyBorder="1" applyProtection="1"/>
    <xf numFmtId="0" fontId="3" fillId="0" borderId="40" xfId="0" applyFont="1" applyBorder="1" applyProtection="1"/>
    <xf numFmtId="0" fontId="6" fillId="5" borderId="0" xfId="3" applyFont="1" applyFill="1" applyBorder="1" applyAlignment="1" applyProtection="1">
      <alignment horizontal="center"/>
    </xf>
    <xf numFmtId="0" fontId="3" fillId="0" borderId="0" xfId="0" applyFont="1" applyBorder="1" applyAlignment="1" applyProtection="1">
      <alignment horizontal="justify" vertical="center"/>
    </xf>
    <xf numFmtId="0" fontId="22" fillId="0" borderId="0" xfId="0" applyFont="1" applyProtection="1"/>
    <xf numFmtId="0" fontId="30" fillId="0" borderId="0" xfId="0" applyFont="1" applyFill="1" applyBorder="1" applyAlignment="1">
      <alignment horizontal="center" vertical="center"/>
    </xf>
    <xf numFmtId="0" fontId="0" fillId="0" borderId="0" xfId="0" applyFill="1"/>
    <xf numFmtId="0" fontId="0" fillId="0" borderId="0" xfId="0" applyFont="1"/>
    <xf numFmtId="0" fontId="33" fillId="0" borderId="0" xfId="0" applyFont="1"/>
    <xf numFmtId="0" fontId="34" fillId="0" borderId="6" xfId="0" applyFont="1" applyBorder="1"/>
    <xf numFmtId="0" fontId="33" fillId="0" borderId="7" xfId="0" applyFont="1" applyBorder="1"/>
    <xf numFmtId="0" fontId="0" fillId="0" borderId="7" xfId="0" applyBorder="1"/>
    <xf numFmtId="0" fontId="0" fillId="0" borderId="8" xfId="0" applyBorder="1"/>
    <xf numFmtId="0" fontId="33" fillId="0" borderId="5" xfId="0" applyFont="1" applyBorder="1"/>
    <xf numFmtId="0" fontId="33" fillId="0" borderId="0" xfId="0" applyFont="1" applyBorder="1"/>
    <xf numFmtId="0" fontId="0" fillId="0" borderId="0" xfId="0" applyBorder="1"/>
    <xf numFmtId="0" fontId="0" fillId="0" borderId="21" xfId="0" applyBorder="1"/>
    <xf numFmtId="0" fontId="34" fillId="0" borderId="5" xfId="0" applyFont="1" applyBorder="1"/>
    <xf numFmtId="0" fontId="33" fillId="0" borderId="30" xfId="0" applyFont="1" applyBorder="1"/>
    <xf numFmtId="0" fontId="34" fillId="0" borderId="0" xfId="0" applyFont="1"/>
    <xf numFmtId="42" fontId="3" fillId="0" borderId="0" xfId="0" applyNumberFormat="1" applyFont="1" applyFill="1" applyBorder="1" applyAlignment="1" applyProtection="1">
      <alignment horizontal="center" vertical="center"/>
    </xf>
    <xf numFmtId="42" fontId="3" fillId="0" borderId="0" xfId="0" applyNumberFormat="1" applyFont="1" applyBorder="1" applyAlignment="1" applyProtection="1">
      <alignment horizontal="center"/>
    </xf>
    <xf numFmtId="0" fontId="3" fillId="0" borderId="0" xfId="0" applyFont="1" applyAlignment="1" applyProtection="1">
      <alignment horizontal="center"/>
    </xf>
    <xf numFmtId="0" fontId="3" fillId="0" borderId="0" xfId="0" applyFont="1" applyFill="1" applyAlignment="1" applyProtection="1">
      <alignment wrapText="1"/>
    </xf>
    <xf numFmtId="0" fontId="6" fillId="0" borderId="0" xfId="0" applyFont="1" applyFill="1" applyProtection="1"/>
    <xf numFmtId="0" fontId="3" fillId="0" borderId="0" xfId="0" applyFont="1" applyAlignment="1">
      <alignment vertical="center" wrapText="1"/>
    </xf>
    <xf numFmtId="0" fontId="0" fillId="0" borderId="0" xfId="0" applyFont="1" applyAlignment="1">
      <alignment wrapText="1"/>
    </xf>
    <xf numFmtId="0" fontId="3" fillId="0" borderId="2" xfId="0" applyFont="1" applyFill="1" applyBorder="1" applyAlignment="1" applyProtection="1">
      <alignment horizontal="left"/>
    </xf>
    <xf numFmtId="0" fontId="0" fillId="0" borderId="3" xfId="0" applyBorder="1" applyAlignment="1"/>
    <xf numFmtId="0" fontId="3" fillId="0" borderId="2" xfId="0" applyFont="1" applyBorder="1" applyAlignment="1" applyProtection="1">
      <alignment horizontal="center"/>
    </xf>
    <xf numFmtId="0" fontId="0" fillId="0" borderId="3" xfId="0" applyBorder="1" applyAlignment="1">
      <alignment horizontal="center"/>
    </xf>
    <xf numFmtId="0" fontId="0" fillId="0" borderId="4" xfId="0" applyBorder="1" applyAlignment="1">
      <alignment horizontal="center"/>
    </xf>
    <xf numFmtId="0" fontId="22" fillId="0" borderId="0" xfId="0" applyFont="1" applyAlignment="1" applyProtection="1"/>
    <xf numFmtId="0" fontId="0" fillId="0" borderId="0" xfId="0" applyAlignment="1"/>
    <xf numFmtId="0" fontId="22" fillId="2" borderId="2" xfId="0" applyFont="1"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3" fillId="0" borderId="6" xfId="0" applyFont="1" applyFill="1" applyBorder="1" applyAlignment="1" applyProtection="1">
      <alignment horizontal="left" wrapText="1"/>
    </xf>
    <xf numFmtId="0" fontId="0" fillId="0" borderId="7" xfId="0" applyBorder="1" applyAlignment="1">
      <alignment wrapText="1"/>
    </xf>
    <xf numFmtId="0" fontId="0" fillId="0" borderId="9" xfId="0" applyBorder="1" applyAlignment="1">
      <alignment wrapText="1"/>
    </xf>
    <xf numFmtId="0" fontId="0" fillId="0" borderId="30" xfId="0" applyBorder="1" applyAlignment="1">
      <alignment wrapText="1"/>
    </xf>
    <xf numFmtId="0" fontId="3" fillId="0" borderId="31" xfId="0" applyFont="1" applyFill="1" applyBorder="1" applyAlignment="1" applyProtection="1">
      <alignment horizontal="center"/>
    </xf>
    <xf numFmtId="0" fontId="0" fillId="0" borderId="26" xfId="0" applyBorder="1" applyAlignment="1">
      <alignment horizontal="center"/>
    </xf>
    <xf numFmtId="0" fontId="22" fillId="0" borderId="0" xfId="0" applyFont="1" applyFill="1" applyAlignment="1" applyProtection="1"/>
    <xf numFmtId="0" fontId="23" fillId="0" borderId="0" xfId="0" applyFont="1" applyAlignment="1"/>
    <xf numFmtId="0" fontId="23" fillId="0" borderId="21" xfId="0" applyFont="1" applyBorder="1" applyAlignment="1"/>
    <xf numFmtId="0" fontId="22" fillId="0" borderId="0" xfId="0" applyFont="1" applyFill="1" applyProtection="1"/>
    <xf numFmtId="0" fontId="22" fillId="0" borderId="21" xfId="0" applyFont="1" applyFill="1" applyBorder="1" applyProtection="1"/>
    <xf numFmtId="0" fontId="3" fillId="0" borderId="0" xfId="0" applyFont="1" applyAlignment="1" applyProtection="1">
      <alignment horizontal="justify" vertical="top" wrapText="1"/>
    </xf>
    <xf numFmtId="0" fontId="9" fillId="0" borderId="0" xfId="0" applyFont="1" applyAlignment="1" applyProtection="1">
      <alignment wrapText="1"/>
    </xf>
    <xf numFmtId="0" fontId="21" fillId="0" borderId="0" xfId="0" applyFont="1" applyAlignment="1">
      <alignment wrapText="1"/>
    </xf>
    <xf numFmtId="0" fontId="21" fillId="0" borderId="21" xfId="0" applyFont="1" applyBorder="1" applyAlignment="1">
      <alignment wrapText="1"/>
    </xf>
    <xf numFmtId="0" fontId="9" fillId="0" borderId="0" xfId="0" applyFont="1" applyAlignment="1" applyProtection="1"/>
    <xf numFmtId="0" fontId="21" fillId="0" borderId="0" xfId="0" applyFont="1" applyAlignment="1"/>
    <xf numFmtId="0" fontId="21" fillId="0" borderId="21" xfId="0" applyFont="1" applyBorder="1" applyAlignment="1"/>
    <xf numFmtId="0" fontId="3" fillId="0" borderId="0" xfId="0" applyFont="1" applyFill="1" applyAlignment="1" applyProtection="1"/>
    <xf numFmtId="164" fontId="3" fillId="0" borderId="0" xfId="0" applyNumberFormat="1" applyFont="1" applyAlignment="1" applyProtection="1"/>
    <xf numFmtId="164" fontId="26" fillId="0" borderId="0" xfId="1" applyNumberFormat="1" applyFont="1" applyFill="1" applyBorder="1" applyAlignment="1" applyProtection="1"/>
    <xf numFmtId="0" fontId="9" fillId="0" borderId="7" xfId="0" applyFont="1" applyBorder="1" applyAlignment="1">
      <alignment vertical="center" wrapText="1"/>
    </xf>
    <xf numFmtId="0" fontId="9" fillId="0" borderId="0" xfId="0" applyFont="1" applyAlignment="1">
      <alignment vertical="center" wrapText="1"/>
    </xf>
    <xf numFmtId="0" fontId="0" fillId="0" borderId="0" xfId="0" applyAlignment="1">
      <alignment wrapText="1"/>
    </xf>
    <xf numFmtId="0" fontId="26" fillId="0" borderId="0" xfId="0" applyFont="1" applyAlignment="1">
      <alignment wrapText="1"/>
    </xf>
    <xf numFmtId="0" fontId="9" fillId="0" borderId="0" xfId="0" applyFont="1" applyAlignment="1">
      <alignment wrapText="1"/>
    </xf>
    <xf numFmtId="0" fontId="22" fillId="0" borderId="0" xfId="0" applyFont="1" applyAlignment="1">
      <alignment vertical="center" wrapText="1"/>
    </xf>
    <xf numFmtId="0" fontId="0" fillId="0" borderId="0" xfId="0" applyAlignment="1">
      <alignment vertical="center" wrapText="1"/>
    </xf>
    <xf numFmtId="0" fontId="9" fillId="0" borderId="2" xfId="0" applyFont="1" applyFill="1" applyBorder="1" applyAlignment="1" applyProtection="1">
      <alignment horizontal="right"/>
    </xf>
    <xf numFmtId="0" fontId="26" fillId="0" borderId="0" xfId="0" applyFont="1" applyFill="1" applyAlignment="1" applyProtection="1">
      <alignment vertical="center" wrapText="1"/>
    </xf>
    <xf numFmtId="0" fontId="23" fillId="0" borderId="0" xfId="0" applyFont="1" applyAlignment="1">
      <alignment vertical="center" wrapText="1"/>
    </xf>
    <xf numFmtId="0" fontId="26" fillId="0" borderId="0" xfId="0" applyFont="1" applyAlignment="1">
      <alignment vertical="center" wrapText="1"/>
    </xf>
    <xf numFmtId="0" fontId="26" fillId="0" borderId="21" xfId="0" applyFont="1" applyBorder="1" applyAlignment="1">
      <alignment wrapText="1"/>
    </xf>
    <xf numFmtId="0" fontId="9" fillId="0" borderId="21" xfId="0" applyFont="1" applyBorder="1" applyAlignment="1">
      <alignment wrapText="1"/>
    </xf>
    <xf numFmtId="165" fontId="6" fillId="0" borderId="2" xfId="3" applyNumberFormat="1" applyFont="1" applyBorder="1" applyAlignment="1" applyProtection="1">
      <alignment horizontal="center" vertical="top"/>
    </xf>
    <xf numFmtId="165" fontId="6" fillId="0" borderId="4" xfId="3" applyNumberFormat="1" applyFont="1" applyBorder="1" applyAlignment="1" applyProtection="1">
      <alignment horizontal="center" vertical="top"/>
    </xf>
    <xf numFmtId="10" fontId="6" fillId="0" borderId="0" xfId="6" applyNumberFormat="1" applyFont="1" applyBorder="1" applyAlignment="1" applyProtection="1">
      <alignment horizontal="center" vertical="top" wrapText="1"/>
    </xf>
    <xf numFmtId="42" fontId="3" fillId="0" borderId="28" xfId="0" applyNumberFormat="1" applyFont="1" applyFill="1" applyBorder="1" applyAlignment="1" applyProtection="1">
      <alignment horizontal="center" vertical="center"/>
    </xf>
    <xf numFmtId="42" fontId="3" fillId="0" borderId="35" xfId="0" applyNumberFormat="1" applyFont="1" applyFill="1" applyBorder="1" applyAlignment="1" applyProtection="1">
      <alignment horizontal="center" vertical="center"/>
    </xf>
    <xf numFmtId="10" fontId="6" fillId="0" borderId="2" xfId="6" applyNumberFormat="1" applyFont="1" applyBorder="1" applyAlignment="1" applyProtection="1">
      <alignment horizontal="center" vertical="top"/>
    </xf>
    <xf numFmtId="10" fontId="6" fillId="0" borderId="4" xfId="6" applyNumberFormat="1" applyFont="1" applyBorder="1" applyAlignment="1" applyProtection="1">
      <alignment horizontal="center" vertical="top"/>
    </xf>
    <xf numFmtId="0" fontId="6" fillId="0" borderId="2" xfId="3" applyFont="1" applyBorder="1" applyAlignment="1" applyProtection="1">
      <alignment horizontal="center" vertical="top"/>
    </xf>
    <xf numFmtId="0" fontId="6" fillId="0" borderId="4" xfId="3" applyFont="1" applyBorder="1" applyAlignment="1" applyProtection="1">
      <alignment horizontal="center" vertical="top"/>
    </xf>
    <xf numFmtId="0" fontId="3" fillId="8" borderId="2" xfId="0" applyFont="1" applyFill="1" applyBorder="1" applyAlignment="1" applyProtection="1"/>
    <xf numFmtId="0" fontId="0" fillId="8" borderId="3" xfId="0" applyFill="1" applyBorder="1" applyAlignment="1"/>
    <xf numFmtId="0" fontId="0" fillId="8" borderId="4" xfId="0" applyFill="1" applyBorder="1" applyAlignment="1"/>
    <xf numFmtId="165" fontId="16" fillId="0" borderId="6" xfId="3" applyNumberFormat="1" applyFont="1" applyBorder="1" applyAlignment="1" applyProtection="1">
      <alignment horizontal="center" vertical="top" wrapText="1"/>
    </xf>
    <xf numFmtId="0" fontId="0" fillId="0" borderId="8" xfId="0" applyBorder="1" applyAlignment="1">
      <alignment wrapText="1"/>
    </xf>
    <xf numFmtId="0" fontId="0" fillId="0" borderId="5" xfId="0" applyBorder="1" applyAlignment="1">
      <alignment wrapText="1"/>
    </xf>
    <xf numFmtId="0" fontId="0" fillId="0" borderId="21" xfId="0" applyBorder="1" applyAlignment="1">
      <alignment wrapText="1"/>
    </xf>
    <xf numFmtId="0" fontId="0" fillId="0" borderId="10" xfId="0" applyBorder="1" applyAlignment="1">
      <alignment wrapText="1"/>
    </xf>
    <xf numFmtId="0" fontId="11" fillId="0" borderId="0" xfId="0" applyFont="1" applyBorder="1" applyAlignment="1" applyProtection="1">
      <alignment horizontal="justify" vertical="top" wrapText="1"/>
    </xf>
    <xf numFmtId="0" fontId="24" fillId="0" borderId="7" xfId="0" applyFont="1" applyBorder="1" applyAlignment="1" applyProtection="1">
      <alignment horizontal="center" vertical="center" wrapText="1"/>
    </xf>
    <xf numFmtId="0" fontId="0" fillId="0" borderId="7" xfId="0" applyBorder="1" applyAlignment="1">
      <alignment horizontal="center" vertical="center" wrapText="1"/>
    </xf>
    <xf numFmtId="0" fontId="2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20" fillId="0" borderId="0" xfId="0" applyFont="1" applyBorder="1" applyAlignment="1" applyProtection="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6" fillId="0" borderId="2" xfId="3" applyFont="1" applyBorder="1" applyAlignment="1" applyProtection="1">
      <alignment horizontal="right"/>
    </xf>
    <xf numFmtId="0" fontId="0" fillId="0" borderId="4" xfId="0" applyBorder="1" applyAlignment="1"/>
    <xf numFmtId="0" fontId="9" fillId="0" borderId="0" xfId="0" applyFont="1" applyAlignment="1" applyProtection="1">
      <alignment horizontal="center" vertical="top" wrapText="1"/>
    </xf>
    <xf numFmtId="164" fontId="6" fillId="0" borderId="2" xfId="5" applyNumberFormat="1" applyFont="1" applyFill="1" applyBorder="1" applyAlignment="1" applyProtection="1">
      <alignment horizontal="center"/>
    </xf>
    <xf numFmtId="164" fontId="6" fillId="0" borderId="4" xfId="5" applyNumberFormat="1" applyFont="1" applyFill="1" applyBorder="1" applyAlignment="1" applyProtection="1">
      <alignment horizontal="center"/>
    </xf>
    <xf numFmtId="166" fontId="6" fillId="0" borderId="2" xfId="5" applyNumberFormat="1" applyFont="1" applyBorder="1" applyAlignment="1" applyProtection="1">
      <alignment horizontal="center" vertical="top"/>
    </xf>
    <xf numFmtId="166" fontId="6" fillId="0" borderId="4" xfId="5" applyNumberFormat="1" applyFont="1" applyBorder="1" applyAlignment="1" applyProtection="1">
      <alignment horizontal="center" vertical="top"/>
    </xf>
    <xf numFmtId="165" fontId="3" fillId="2" borderId="6" xfId="0" applyNumberFormat="1" applyFont="1" applyFill="1" applyBorder="1" applyAlignment="1" applyProtection="1">
      <alignment horizontal="center" vertical="center"/>
      <protection locked="0"/>
    </xf>
    <xf numFmtId="165" fontId="3" fillId="2" borderId="8" xfId="0" applyNumberFormat="1" applyFont="1" applyFill="1" applyBorder="1" applyAlignment="1" applyProtection="1">
      <alignment horizontal="center" vertical="center"/>
      <protection locked="0"/>
    </xf>
    <xf numFmtId="165" fontId="3" fillId="2" borderId="5" xfId="0" applyNumberFormat="1" applyFont="1" applyFill="1" applyBorder="1" applyAlignment="1" applyProtection="1">
      <alignment horizontal="center" vertical="center"/>
      <protection locked="0"/>
    </xf>
    <xf numFmtId="165" fontId="3" fillId="2" borderId="21" xfId="0" applyNumberFormat="1" applyFont="1" applyFill="1" applyBorder="1" applyAlignment="1" applyProtection="1">
      <alignment horizontal="center" vertical="center"/>
      <protection locked="0"/>
    </xf>
    <xf numFmtId="165" fontId="3" fillId="2" borderId="9" xfId="0" applyNumberFormat="1" applyFont="1" applyFill="1" applyBorder="1" applyAlignment="1" applyProtection="1">
      <alignment horizontal="center" vertical="center"/>
      <protection locked="0"/>
    </xf>
    <xf numFmtId="165" fontId="3" fillId="2" borderId="10" xfId="0" applyNumberFormat="1" applyFont="1" applyFill="1" applyBorder="1" applyAlignment="1" applyProtection="1">
      <alignment horizontal="center" vertical="center"/>
      <protection locked="0"/>
    </xf>
    <xf numFmtId="0" fontId="14" fillId="0" borderId="5" xfId="3" applyFont="1" applyBorder="1" applyAlignment="1" applyProtection="1">
      <alignment horizontal="center" vertical="center"/>
    </xf>
    <xf numFmtId="0" fontId="14" fillId="0" borderId="11" xfId="3" applyFont="1" applyBorder="1" applyAlignment="1" applyProtection="1">
      <alignment horizontal="center" vertical="center"/>
    </xf>
    <xf numFmtId="164" fontId="6" fillId="0" borderId="2" xfId="5" applyNumberFormat="1" applyFont="1" applyFill="1" applyBorder="1" applyAlignment="1" applyProtection="1">
      <alignment horizontal="center" vertical="center"/>
    </xf>
    <xf numFmtId="164" fontId="6" fillId="0" borderId="4" xfId="5" applyNumberFormat="1" applyFont="1" applyFill="1" applyBorder="1" applyAlignment="1" applyProtection="1">
      <alignment horizontal="center" vertical="center"/>
    </xf>
    <xf numFmtId="164" fontId="6" fillId="0" borderId="2" xfId="6" applyNumberFormat="1" applyFont="1" applyBorder="1" applyAlignment="1" applyProtection="1">
      <alignment horizontal="center" vertical="top"/>
    </xf>
    <xf numFmtId="164" fontId="6" fillId="0" borderId="4" xfId="6" applyNumberFormat="1" applyFont="1" applyBorder="1" applyAlignment="1" applyProtection="1">
      <alignment horizontal="center" vertical="top"/>
    </xf>
    <xf numFmtId="0" fontId="15" fillId="0" borderId="0" xfId="3" applyFont="1" applyBorder="1" applyAlignment="1" applyProtection="1">
      <alignment horizontal="left" vertical="top" wrapText="1"/>
    </xf>
    <xf numFmtId="0" fontId="9" fillId="0" borderId="2" xfId="0" applyFont="1" applyFill="1" applyBorder="1" applyAlignment="1" applyProtection="1">
      <alignment horizontal="center" wrapText="1"/>
    </xf>
    <xf numFmtId="0" fontId="9" fillId="0" borderId="3" xfId="0" applyFont="1" applyFill="1" applyBorder="1" applyAlignment="1" applyProtection="1">
      <alignment horizontal="center" wrapText="1"/>
    </xf>
    <xf numFmtId="0" fontId="9" fillId="0" borderId="4" xfId="0" applyFont="1" applyFill="1" applyBorder="1" applyAlignment="1" applyProtection="1">
      <alignment horizontal="center" wrapText="1"/>
    </xf>
    <xf numFmtId="0" fontId="9" fillId="0" borderId="0" xfId="0" applyFont="1" applyFill="1" applyProtection="1"/>
    <xf numFmtId="0" fontId="9" fillId="0" borderId="21" xfId="0" applyFont="1" applyFill="1" applyBorder="1" applyProtection="1"/>
    <xf numFmtId="0" fontId="12" fillId="0" borderId="2" xfId="0" applyFont="1" applyBorder="1" applyAlignment="1" applyProtection="1">
      <alignment horizontal="center"/>
    </xf>
    <xf numFmtId="0" fontId="12" fillId="0" borderId="3" xfId="0" applyFont="1" applyBorder="1" applyAlignment="1" applyProtection="1">
      <alignment horizontal="center"/>
    </xf>
    <xf numFmtId="0" fontId="12" fillId="0" borderId="4" xfId="0" applyFont="1" applyBorder="1" applyAlignment="1" applyProtection="1">
      <alignment horizontal="center"/>
    </xf>
    <xf numFmtId="0" fontId="6" fillId="0" borderId="6" xfId="3" applyFont="1" applyBorder="1" applyAlignment="1" applyProtection="1">
      <alignment horizontal="center"/>
    </xf>
    <xf numFmtId="0" fontId="6" fillId="0" borderId="4" xfId="3" applyFont="1" applyBorder="1" applyAlignment="1" applyProtection="1">
      <alignment horizontal="center"/>
    </xf>
    <xf numFmtId="0" fontId="12" fillId="0" borderId="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10" xfId="0" applyFont="1" applyBorder="1" applyAlignment="1" applyProtection="1">
      <alignment horizontal="center" vertic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9" fillId="0" borderId="4" xfId="0" applyFont="1" applyBorder="1" applyAlignment="1" applyProtection="1">
      <alignment horizontal="center"/>
    </xf>
    <xf numFmtId="10" fontId="9" fillId="0" borderId="31" xfId="1" applyNumberFormat="1" applyFont="1" applyFill="1" applyBorder="1" applyAlignment="1" applyProtection="1">
      <alignment horizontal="center" vertical="center"/>
    </xf>
    <xf numFmtId="0" fontId="21" fillId="0" borderId="11" xfId="0" applyFont="1" applyBorder="1" applyAlignment="1">
      <alignment horizontal="center" vertical="center"/>
    </xf>
    <xf numFmtId="0" fontId="21" fillId="0" borderId="26" xfId="0" applyFont="1" applyBorder="1" applyAlignment="1">
      <alignment horizontal="center" vertical="center"/>
    </xf>
    <xf numFmtId="49" fontId="6" fillId="0" borderId="9" xfId="3" applyNumberFormat="1" applyFont="1" applyBorder="1" applyAlignment="1" applyProtection="1">
      <alignment horizontal="center"/>
    </xf>
    <xf numFmtId="49" fontId="6" fillId="0" borderId="10" xfId="3" applyNumberFormat="1" applyFont="1" applyBorder="1" applyAlignment="1" applyProtection="1">
      <alignment horizontal="center"/>
    </xf>
    <xf numFmtId="0" fontId="6" fillId="0" borderId="0" xfId="3" applyFont="1" applyBorder="1" applyAlignment="1" applyProtection="1">
      <alignment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0" fillId="9" borderId="42" xfId="0" applyFont="1" applyFill="1" applyBorder="1" applyAlignment="1">
      <alignment horizontal="center" vertical="center"/>
    </xf>
    <xf numFmtId="0" fontId="30" fillId="9" borderId="40" xfId="0" applyFont="1" applyFill="1" applyBorder="1" applyAlignment="1">
      <alignment horizontal="center" vertical="center"/>
    </xf>
    <xf numFmtId="0" fontId="30" fillId="9" borderId="43" xfId="0" applyFont="1" applyFill="1" applyBorder="1" applyAlignment="1">
      <alignment horizontal="center" vertical="center"/>
    </xf>
    <xf numFmtId="0" fontId="30" fillId="9" borderId="44" xfId="0" applyFont="1" applyFill="1" applyBorder="1" applyAlignment="1">
      <alignment horizontal="center" vertical="center"/>
    </xf>
    <xf numFmtId="0" fontId="30" fillId="9" borderId="18" xfId="0" applyFont="1" applyFill="1" applyBorder="1" applyAlignment="1">
      <alignment horizontal="center" vertical="center"/>
    </xf>
    <xf numFmtId="0" fontId="30" fillId="9" borderId="19" xfId="0" applyFont="1" applyFill="1" applyBorder="1" applyAlignment="1">
      <alignment horizontal="center" vertical="center"/>
    </xf>
    <xf numFmtId="0" fontId="0" fillId="0" borderId="0" xfId="0" applyAlignment="1">
      <alignment vertical="top" wrapText="1"/>
    </xf>
    <xf numFmtId="0" fontId="0" fillId="0" borderId="0" xfId="0" applyFont="1" applyAlignment="1">
      <alignment vertical="top" wrapText="1"/>
    </xf>
    <xf numFmtId="0" fontId="0" fillId="0" borderId="0" xfId="0" applyNumberFormat="1" applyAlignment="1">
      <alignment horizontal="justify" vertical="top"/>
    </xf>
    <xf numFmtId="0" fontId="0" fillId="0" borderId="0" xfId="0" applyNumberFormat="1" applyFont="1" applyAlignment="1">
      <alignment horizontal="justify" vertical="top"/>
    </xf>
    <xf numFmtId="0" fontId="0" fillId="0" borderId="0" xfId="0" applyFont="1"/>
    <xf numFmtId="0" fontId="0" fillId="0" borderId="0" xfId="0" applyAlignment="1">
      <alignment horizontal="left" wrapText="1"/>
    </xf>
    <xf numFmtId="0" fontId="0" fillId="0" borderId="0" xfId="0" applyFont="1" applyAlignment="1">
      <alignment horizontal="left" wrapText="1"/>
    </xf>
    <xf numFmtId="0" fontId="35" fillId="0" borderId="1" xfId="0" applyFont="1" applyBorder="1" applyAlignment="1" applyProtection="1"/>
    <xf numFmtId="164" fontId="36" fillId="10" borderId="1" xfId="2" applyNumberFormat="1" applyFont="1" applyFill="1" applyBorder="1" applyAlignment="1" applyProtection="1">
      <alignment horizontal="center"/>
      <protection locked="0"/>
    </xf>
    <xf numFmtId="0" fontId="36" fillId="10" borderId="1" xfId="0" applyFont="1" applyFill="1" applyBorder="1" applyAlignment="1" applyProtection="1">
      <alignment horizontal="center" wrapText="1"/>
      <protection locked="0"/>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164" fontId="36" fillId="10" borderId="1" xfId="2" applyNumberFormat="1" applyFont="1" applyFill="1" applyBorder="1" applyAlignment="1" applyProtection="1">
      <alignment horizontal="center" vertical="center"/>
      <protection locked="0"/>
    </xf>
    <xf numFmtId="0" fontId="36" fillId="10" borderId="1" xfId="0" applyFont="1" applyFill="1" applyBorder="1" applyAlignment="1" applyProtection="1">
      <alignment horizontal="center" vertical="center" wrapText="1"/>
      <protection locked="0"/>
    </xf>
    <xf numFmtId="0" fontId="0" fillId="0" borderId="1" xfId="0" applyBorder="1"/>
    <xf numFmtId="0" fontId="0" fillId="0" borderId="1" xfId="0" applyFont="1" applyBorder="1"/>
    <xf numFmtId="164" fontId="36" fillId="10" borderId="1" xfId="2" applyNumberFormat="1" applyFont="1" applyFill="1" applyBorder="1" applyProtection="1">
      <protection locked="0"/>
    </xf>
    <xf numFmtId="0" fontId="36" fillId="10" borderId="1" xfId="0" applyFont="1" applyFill="1" applyBorder="1" applyAlignment="1" applyProtection="1">
      <alignment wrapText="1"/>
      <protection locked="0"/>
    </xf>
    <xf numFmtId="0" fontId="0" fillId="0" borderId="1" xfId="0" applyFont="1" applyBorder="1" applyAlignment="1">
      <alignment wrapText="1"/>
    </xf>
    <xf numFmtId="164" fontId="32" fillId="0" borderId="1" xfId="2" applyNumberFormat="1" applyFont="1" applyFill="1" applyBorder="1"/>
    <xf numFmtId="0" fontId="0" fillId="0" borderId="1" xfId="0" applyFont="1" applyFill="1" applyBorder="1"/>
    <xf numFmtId="0" fontId="0" fillId="0" borderId="2" xfId="0"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2" xfId="0" applyFill="1" applyBorder="1"/>
    <xf numFmtId="0" fontId="0" fillId="0" borderId="3" xfId="0" applyFont="1" applyFill="1" applyBorder="1"/>
    <xf numFmtId="0" fontId="0" fillId="0" borderId="4" xfId="0" applyFont="1" applyFill="1" applyBorder="1"/>
    <xf numFmtId="0" fontId="0" fillId="0" borderId="1" xfId="0" applyBorder="1" applyAlignment="1">
      <alignment wrapText="1"/>
    </xf>
    <xf numFmtId="10" fontId="32" fillId="0" borderId="2" xfId="1" applyNumberFormat="1" applyFont="1" applyBorder="1" applyAlignment="1">
      <alignment horizontal="center"/>
    </xf>
    <xf numFmtId="10" fontId="32" fillId="0" borderId="3" xfId="1" applyNumberFormat="1" applyFont="1" applyBorder="1" applyAlignment="1">
      <alignment horizontal="center"/>
    </xf>
    <xf numFmtId="10" fontId="32" fillId="0" borderId="4" xfId="1" applyNumberFormat="1" applyFont="1" applyBorder="1" applyAlignment="1">
      <alignment horizontal="center"/>
    </xf>
    <xf numFmtId="0" fontId="33" fillId="0" borderId="5" xfId="0" applyNumberFormat="1" applyFont="1" applyBorder="1" applyAlignment="1">
      <alignment horizontal="justify" vertical="center" wrapText="1"/>
    </xf>
    <xf numFmtId="0" fontId="33" fillId="0" borderId="0" xfId="0" applyNumberFormat="1" applyFont="1" applyBorder="1" applyAlignment="1">
      <alignment horizontal="justify" vertical="center" wrapText="1"/>
    </xf>
    <xf numFmtId="0" fontId="33" fillId="0" borderId="21" xfId="0" applyNumberFormat="1" applyFont="1" applyBorder="1" applyAlignment="1">
      <alignment horizontal="justify" vertical="center" wrapText="1"/>
    </xf>
    <xf numFmtId="0" fontId="34" fillId="9" borderId="45" xfId="0" applyFont="1" applyFill="1" applyBorder="1" applyAlignment="1">
      <alignment horizontal="center"/>
    </xf>
    <xf numFmtId="0" fontId="34" fillId="9" borderId="46" xfId="0" applyFont="1" applyFill="1" applyBorder="1" applyAlignment="1">
      <alignment horizontal="center"/>
    </xf>
    <xf numFmtId="0" fontId="34" fillId="9" borderId="16" xfId="0" applyFont="1" applyFill="1" applyBorder="1" applyAlignment="1">
      <alignment horizontal="center"/>
    </xf>
    <xf numFmtId="0" fontId="33" fillId="0" borderId="5" xfId="0" applyFont="1" applyBorder="1" applyAlignment="1">
      <alignment horizontal="justify" vertical="top" wrapText="1"/>
    </xf>
    <xf numFmtId="0" fontId="33" fillId="0" borderId="0" xfId="0" applyFont="1" applyBorder="1" applyAlignment="1">
      <alignment horizontal="justify" vertical="top" wrapText="1"/>
    </xf>
    <xf numFmtId="0" fontId="33" fillId="0" borderId="21" xfId="0" applyFont="1" applyBorder="1" applyAlignment="1">
      <alignment horizontal="justify" vertical="top" wrapText="1"/>
    </xf>
    <xf numFmtId="0" fontId="33" fillId="0" borderId="5" xfId="0" applyNumberFormat="1" applyFont="1" applyBorder="1" applyAlignment="1">
      <alignment horizontal="justify" vertical="top" wrapText="1"/>
    </xf>
    <xf numFmtId="0" fontId="33" fillId="0" borderId="0" xfId="0" applyNumberFormat="1" applyFont="1" applyBorder="1" applyAlignment="1">
      <alignment horizontal="justify" vertical="top" wrapText="1"/>
    </xf>
    <xf numFmtId="0" fontId="33" fillId="0" borderId="21" xfId="0" applyNumberFormat="1" applyFont="1" applyBorder="1" applyAlignment="1">
      <alignment horizontal="justify" vertical="top" wrapText="1"/>
    </xf>
    <xf numFmtId="0" fontId="37" fillId="0" borderId="1" xfId="0" applyFont="1" applyFill="1" applyBorder="1" applyAlignment="1" applyProtection="1">
      <alignment vertical="top"/>
    </xf>
    <xf numFmtId="6" fontId="37" fillId="0" borderId="1" xfId="0" applyNumberFormat="1" applyFont="1" applyFill="1" applyBorder="1" applyAlignment="1" applyProtection="1">
      <alignment horizontal="right" vertical="center"/>
    </xf>
    <xf numFmtId="0" fontId="38" fillId="0" borderId="0" xfId="0" applyFont="1" applyBorder="1" applyAlignment="1">
      <alignment horizontal="justify" vertical="center" wrapText="1"/>
    </xf>
    <xf numFmtId="0" fontId="38" fillId="0" borderId="21" xfId="0" applyFont="1" applyBorder="1" applyAlignment="1">
      <alignment horizontal="justify" vertical="center" wrapText="1"/>
    </xf>
    <xf numFmtId="0" fontId="38" fillId="0" borderId="30" xfId="0" applyFont="1" applyBorder="1" applyAlignment="1">
      <alignment horizontal="justify" vertical="center" wrapText="1"/>
    </xf>
    <xf numFmtId="0" fontId="38" fillId="0" borderId="10" xfId="0" applyFont="1" applyBorder="1" applyAlignment="1">
      <alignment horizontal="justify" vertical="center" wrapText="1"/>
    </xf>
    <xf numFmtId="0" fontId="37" fillId="0" borderId="1" xfId="0" applyFont="1" applyFill="1" applyBorder="1" applyAlignment="1" applyProtection="1">
      <alignment vertical="top" wrapText="1"/>
    </xf>
    <xf numFmtId="8" fontId="37" fillId="0" borderId="1" xfId="0" applyNumberFormat="1" applyFont="1" applyFill="1" applyBorder="1" applyAlignment="1" applyProtection="1">
      <alignment horizontal="right" vertical="center"/>
    </xf>
    <xf numFmtId="8" fontId="39" fillId="0" borderId="1" xfId="0" applyNumberFormat="1" applyFont="1" applyFill="1" applyBorder="1" applyAlignment="1" applyProtection="1">
      <alignment horizontal="right" vertical="center"/>
    </xf>
    <xf numFmtId="0" fontId="33" fillId="0" borderId="5" xfId="0" applyNumberFormat="1" applyFont="1" applyBorder="1" applyAlignment="1">
      <alignment horizontal="justify" wrapText="1"/>
    </xf>
    <xf numFmtId="0" fontId="33" fillId="0" borderId="0" xfId="0" applyNumberFormat="1" applyFont="1" applyBorder="1" applyAlignment="1">
      <alignment horizontal="justify" wrapText="1"/>
    </xf>
    <xf numFmtId="0" fontId="33" fillId="0" borderId="21" xfId="0" applyNumberFormat="1" applyFont="1" applyBorder="1" applyAlignment="1">
      <alignment horizontal="justify" wrapText="1"/>
    </xf>
    <xf numFmtId="0" fontId="33" fillId="0" borderId="9" xfId="0" applyNumberFormat="1" applyFont="1" applyBorder="1" applyAlignment="1">
      <alignment horizontal="justify" vertical="top" wrapText="1"/>
    </xf>
    <xf numFmtId="0" fontId="33" fillId="0" borderId="30" xfId="0" applyNumberFormat="1" applyFont="1" applyBorder="1" applyAlignment="1">
      <alignment horizontal="justify" vertical="top" wrapText="1"/>
    </xf>
    <xf numFmtId="0" fontId="33" fillId="0" borderId="10" xfId="0" applyNumberFormat="1" applyFont="1" applyBorder="1" applyAlignment="1">
      <alignment horizontal="justify" vertical="top" wrapText="1"/>
    </xf>
    <xf numFmtId="0" fontId="33" fillId="0" borderId="0" xfId="0" applyNumberFormat="1" applyFont="1" applyAlignment="1">
      <alignment horizontal="justify" vertical="top" wrapText="1"/>
    </xf>
    <xf numFmtId="0" fontId="39" fillId="0" borderId="0" xfId="0" applyFont="1" applyAlignment="1">
      <alignment horizontal="center"/>
    </xf>
    <xf numFmtId="0" fontId="33" fillId="0" borderId="1" xfId="0" applyFont="1" applyBorder="1"/>
    <xf numFmtId="6" fontId="33" fillId="0" borderId="1" xfId="0" applyNumberFormat="1" applyFont="1" applyBorder="1" applyAlignment="1">
      <alignment horizontal="right" vertical="center"/>
    </xf>
    <xf numFmtId="0" fontId="33" fillId="0" borderId="1" xfId="0" applyFont="1" applyBorder="1" applyAlignment="1">
      <alignment horizontal="right" vertical="center"/>
    </xf>
    <xf numFmtId="0" fontId="33" fillId="0" borderId="1" xfId="0" applyFont="1" applyBorder="1" applyAlignment="1">
      <alignment wrapText="1"/>
    </xf>
    <xf numFmtId="10" fontId="33" fillId="0" borderId="1" xfId="0" applyNumberFormat="1" applyFont="1" applyBorder="1" applyAlignment="1">
      <alignment horizontal="right" vertical="center"/>
    </xf>
    <xf numFmtId="8" fontId="39" fillId="0" borderId="1" xfId="0" applyNumberFormat="1" applyFont="1" applyBorder="1" applyAlignment="1">
      <alignment horizontal="right" vertical="center"/>
    </xf>
    <xf numFmtId="0" fontId="39" fillId="0" borderId="1" xfId="0" applyFont="1" applyBorder="1" applyAlignment="1">
      <alignment horizontal="right" vertical="center"/>
    </xf>
  </cellXfs>
  <cellStyles count="7">
    <cellStyle name="Bad" xfId="4" builtinId="27"/>
    <cellStyle name="Currency" xfId="2" builtinId="4"/>
    <cellStyle name="Currency 2" xfId="5"/>
    <cellStyle name="Normal" xfId="0" builtinId="0"/>
    <cellStyle name="Normal 2" xfId="3"/>
    <cellStyle name="Percent" xfId="1" builtinId="5"/>
    <cellStyle name="Percent 2" xf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AF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33"/>
  <sheetViews>
    <sheetView tabSelected="1" zoomScaleNormal="100" workbookViewId="0">
      <selection activeCell="AG14" sqref="AG14"/>
    </sheetView>
  </sheetViews>
  <sheetFormatPr defaultColWidth="9.28515625" defaultRowHeight="12.75" x14ac:dyDescent="0.2"/>
  <cols>
    <col min="1" max="8" width="10.7109375" style="29" customWidth="1"/>
    <col min="9" max="9" width="2.42578125" style="46" customWidth="1"/>
    <col min="10" max="14" width="15.7109375" style="29" customWidth="1"/>
    <col min="15" max="15" width="2.42578125" style="34" customWidth="1"/>
    <col min="16" max="20" width="10.7109375" style="29" customWidth="1"/>
    <col min="21" max="21" width="2.42578125" style="34" customWidth="1"/>
    <col min="22" max="26" width="10.7109375" style="29" customWidth="1"/>
    <col min="27" max="27" width="2.42578125" style="34" customWidth="1"/>
    <col min="28" max="31" width="9.28515625" style="29"/>
    <col min="32" max="32" width="27.5703125" style="29" customWidth="1"/>
    <col min="33" max="16384" width="9.28515625" style="29"/>
  </cols>
  <sheetData>
    <row r="1" spans="1:36" s="72" customFormat="1" ht="22.5" customHeight="1" x14ac:dyDescent="0.2">
      <c r="A1" s="211" t="s">
        <v>82</v>
      </c>
      <c r="B1" s="212"/>
      <c r="C1" s="212"/>
      <c r="D1" s="212"/>
      <c r="E1" s="212"/>
      <c r="F1" s="212"/>
      <c r="G1" s="212"/>
      <c r="H1" s="212"/>
      <c r="I1" s="96"/>
      <c r="J1" s="211" t="s">
        <v>83</v>
      </c>
      <c r="K1" s="212"/>
      <c r="L1" s="212"/>
      <c r="M1" s="212"/>
      <c r="N1" s="212"/>
      <c r="O1" s="96"/>
      <c r="P1" s="211" t="s">
        <v>84</v>
      </c>
      <c r="Q1" s="212"/>
      <c r="R1" s="212"/>
      <c r="S1" s="212"/>
      <c r="T1" s="212"/>
      <c r="U1" s="96"/>
      <c r="V1" s="211" t="s">
        <v>85</v>
      </c>
      <c r="W1" s="212"/>
      <c r="X1" s="212"/>
      <c r="Y1" s="212"/>
      <c r="Z1" s="216"/>
      <c r="AA1" s="96"/>
      <c r="AB1" s="211" t="s">
        <v>138</v>
      </c>
      <c r="AC1" s="212"/>
      <c r="AD1" s="212"/>
      <c r="AE1" s="212"/>
      <c r="AF1" s="216"/>
    </row>
    <row r="2" spans="1:36" s="72" customFormat="1" ht="22.5" customHeight="1" x14ac:dyDescent="0.2">
      <c r="A2" s="213"/>
      <c r="B2" s="214"/>
      <c r="C2" s="214"/>
      <c r="D2" s="214"/>
      <c r="E2" s="214"/>
      <c r="F2" s="214"/>
      <c r="G2" s="214"/>
      <c r="H2" s="214"/>
      <c r="I2" s="96"/>
      <c r="J2" s="213"/>
      <c r="K2" s="214"/>
      <c r="L2" s="214"/>
      <c r="M2" s="214"/>
      <c r="N2" s="214"/>
      <c r="O2" s="96"/>
      <c r="P2" s="213"/>
      <c r="Q2" s="214"/>
      <c r="R2" s="214"/>
      <c r="S2" s="214"/>
      <c r="T2" s="214"/>
      <c r="U2" s="96"/>
      <c r="V2" s="217"/>
      <c r="W2" s="214"/>
      <c r="X2" s="214"/>
      <c r="Y2" s="214"/>
      <c r="Z2" s="218"/>
      <c r="AA2" s="96"/>
      <c r="AB2" s="217"/>
      <c r="AC2" s="214"/>
      <c r="AD2" s="214"/>
      <c r="AE2" s="214"/>
      <c r="AF2" s="218"/>
    </row>
    <row r="3" spans="1:36" s="72" customFormat="1" ht="22.5" customHeight="1" x14ac:dyDescent="0.2">
      <c r="A3" s="213"/>
      <c r="B3" s="214"/>
      <c r="C3" s="214"/>
      <c r="D3" s="214"/>
      <c r="E3" s="214"/>
      <c r="F3" s="214"/>
      <c r="G3" s="214"/>
      <c r="H3" s="214"/>
      <c r="I3" s="96"/>
      <c r="J3" s="213"/>
      <c r="K3" s="214"/>
      <c r="L3" s="214"/>
      <c r="M3" s="214"/>
      <c r="N3" s="214"/>
      <c r="O3" s="96"/>
      <c r="P3" s="213"/>
      <c r="Q3" s="214"/>
      <c r="R3" s="214"/>
      <c r="S3" s="214"/>
      <c r="T3" s="214"/>
      <c r="U3" s="96"/>
      <c r="V3" s="217"/>
      <c r="W3" s="214"/>
      <c r="X3" s="214"/>
      <c r="Y3" s="214"/>
      <c r="Z3" s="218"/>
      <c r="AA3" s="96"/>
      <c r="AB3" s="217"/>
      <c r="AC3" s="214"/>
      <c r="AD3" s="214"/>
      <c r="AE3" s="214"/>
      <c r="AF3" s="218"/>
    </row>
    <row r="4" spans="1:36" s="72" customFormat="1" ht="22.5" customHeight="1" x14ac:dyDescent="0.2">
      <c r="A4" s="215"/>
      <c r="B4" s="215"/>
      <c r="C4" s="215"/>
      <c r="D4" s="215"/>
      <c r="E4" s="215"/>
      <c r="F4" s="215"/>
      <c r="G4" s="215"/>
      <c r="H4" s="215"/>
      <c r="I4" s="96"/>
      <c r="J4" s="215"/>
      <c r="K4" s="215"/>
      <c r="L4" s="215"/>
      <c r="M4" s="215"/>
      <c r="N4" s="215"/>
      <c r="O4" s="96"/>
      <c r="P4" s="215"/>
      <c r="Q4" s="215"/>
      <c r="R4" s="215"/>
      <c r="S4" s="215"/>
      <c r="T4" s="215"/>
      <c r="U4" s="96"/>
      <c r="V4" s="215"/>
      <c r="W4" s="215"/>
      <c r="X4" s="215"/>
      <c r="Y4" s="215"/>
      <c r="Z4" s="219"/>
      <c r="AA4" s="96"/>
      <c r="AB4" s="215"/>
      <c r="AC4" s="215"/>
      <c r="AD4" s="215"/>
      <c r="AE4" s="215"/>
      <c r="AF4" s="219"/>
    </row>
    <row r="5" spans="1:36" ht="14.25" customHeight="1" x14ac:dyDescent="0.2">
      <c r="A5" s="240" t="s">
        <v>55</v>
      </c>
      <c r="B5" s="241"/>
      <c r="C5" s="241"/>
      <c r="D5" s="241"/>
      <c r="E5" s="241"/>
      <c r="F5" s="241"/>
      <c r="G5" s="241"/>
      <c r="H5" s="242"/>
      <c r="J5" s="253" t="s">
        <v>52</v>
      </c>
      <c r="K5" s="254"/>
      <c r="L5" s="254"/>
      <c r="M5" s="254"/>
      <c r="N5" s="255"/>
      <c r="O5" s="46"/>
      <c r="P5" s="250" t="s">
        <v>53</v>
      </c>
      <c r="Q5" s="251"/>
      <c r="R5" s="251"/>
      <c r="S5" s="251"/>
      <c r="T5" s="252"/>
      <c r="U5" s="46"/>
      <c r="V5" s="245" t="s">
        <v>56</v>
      </c>
      <c r="W5" s="246"/>
      <c r="X5" s="246"/>
      <c r="Y5" s="246"/>
      <c r="Z5" s="247"/>
      <c r="AA5" s="46"/>
      <c r="AB5" s="245" t="s">
        <v>91</v>
      </c>
      <c r="AC5" s="246"/>
      <c r="AD5" s="246"/>
      <c r="AE5" s="246"/>
      <c r="AF5" s="247"/>
    </row>
    <row r="6" spans="1:36" ht="14.25" customHeight="1" x14ac:dyDescent="0.25">
      <c r="A6" s="243" t="s">
        <v>51</v>
      </c>
      <c r="B6" s="243"/>
      <c r="C6" s="243"/>
      <c r="D6" s="243"/>
      <c r="E6" s="243"/>
      <c r="F6" s="243"/>
      <c r="G6" s="244"/>
      <c r="H6" s="104"/>
      <c r="J6" s="5" t="s">
        <v>64</v>
      </c>
      <c r="K6" s="5" t="s">
        <v>0</v>
      </c>
      <c r="L6" s="5" t="s">
        <v>33</v>
      </c>
      <c r="M6" s="5" t="s">
        <v>58</v>
      </c>
      <c r="N6" s="5" t="s">
        <v>34</v>
      </c>
      <c r="O6" s="46"/>
      <c r="P6" s="97" t="s">
        <v>3</v>
      </c>
      <c r="Q6" s="98" t="s">
        <v>0</v>
      </c>
      <c r="R6" s="99" t="s">
        <v>30</v>
      </c>
      <c r="S6" s="248" t="s">
        <v>13</v>
      </c>
      <c r="T6" s="249"/>
      <c r="U6" s="46"/>
      <c r="V6" s="36" t="s">
        <v>3</v>
      </c>
      <c r="W6" s="35" t="s">
        <v>0</v>
      </c>
      <c r="X6" s="35" t="s">
        <v>30</v>
      </c>
      <c r="Y6" s="259" t="s">
        <v>76</v>
      </c>
      <c r="Z6" s="260"/>
      <c r="AA6" s="46"/>
      <c r="AB6" s="18"/>
      <c r="AC6" s="18"/>
    </row>
    <row r="7" spans="1:36" ht="14.25" customHeight="1" thickBot="1" x14ac:dyDescent="0.3">
      <c r="A7" s="188" t="s">
        <v>90</v>
      </c>
      <c r="B7" s="165" t="s">
        <v>38</v>
      </c>
      <c r="C7" s="166"/>
      <c r="D7" s="166"/>
      <c r="E7" s="166"/>
      <c r="F7" s="167"/>
      <c r="G7" s="94"/>
      <c r="H7" s="2"/>
      <c r="J7" s="77" t="s">
        <v>4</v>
      </c>
      <c r="K7" s="78"/>
      <c r="L7" s="256" t="e">
        <f>$H$46</f>
        <v>#DIV/0!</v>
      </c>
      <c r="M7" s="79" t="e">
        <f>L7*K7</f>
        <v>#DIV/0!</v>
      </c>
      <c r="N7" s="78"/>
      <c r="O7" s="46"/>
      <c r="P7" s="220" t="s">
        <v>32</v>
      </c>
      <c r="Q7" s="150"/>
      <c r="R7" s="150"/>
      <c r="S7" s="221"/>
      <c r="T7" s="1" t="s">
        <v>14</v>
      </c>
      <c r="U7" s="46"/>
      <c r="V7" s="202"/>
      <c r="W7" s="203"/>
      <c r="X7" s="203"/>
      <c r="Y7" s="203"/>
      <c r="Z7" s="204"/>
      <c r="AA7" s="46"/>
      <c r="AB7" s="18"/>
      <c r="AC7" s="18"/>
      <c r="AI7" s="29" t="s">
        <v>15</v>
      </c>
    </row>
    <row r="8" spans="1:36" ht="14.25" customHeight="1" thickBot="1" x14ac:dyDescent="0.3">
      <c r="A8" s="189"/>
      <c r="B8" s="165" t="s">
        <v>86</v>
      </c>
      <c r="C8" s="166"/>
      <c r="D8" s="166"/>
      <c r="E8" s="166"/>
      <c r="F8" s="167"/>
      <c r="G8" s="94"/>
      <c r="H8" s="2"/>
      <c r="J8" s="89" t="s">
        <v>5</v>
      </c>
      <c r="K8" s="90"/>
      <c r="L8" s="257"/>
      <c r="M8" s="91" t="e">
        <f>L7*K8</f>
        <v>#DIV/0!</v>
      </c>
      <c r="N8" s="90"/>
      <c r="O8" s="46"/>
      <c r="P8" s="100" t="s">
        <v>16</v>
      </c>
      <c r="Q8" s="47">
        <f>K7</f>
        <v>0</v>
      </c>
      <c r="R8" s="48">
        <f>N7</f>
        <v>0</v>
      </c>
      <c r="S8" s="196">
        <f>IF(T$7="N",AH19,IF(T$7="Y",AI19,""))</f>
        <v>145685</v>
      </c>
      <c r="T8" s="197"/>
      <c r="U8" s="46"/>
      <c r="V8" s="19" t="s">
        <v>16</v>
      </c>
      <c r="W8" s="49">
        <f>K7</f>
        <v>0</v>
      </c>
      <c r="X8" s="50">
        <f>N7</f>
        <v>0</v>
      </c>
      <c r="Y8" s="227">
        <v>100000</v>
      </c>
      <c r="Z8" s="228"/>
      <c r="AA8" s="46"/>
      <c r="AB8" s="18"/>
      <c r="AC8" s="18"/>
      <c r="AI8" s="29" t="s">
        <v>14</v>
      </c>
      <c r="AJ8" s="51">
        <v>60000</v>
      </c>
    </row>
    <row r="9" spans="1:36" ht="14.25" customHeight="1" x14ac:dyDescent="0.25">
      <c r="A9" s="189"/>
      <c r="B9" s="165" t="s">
        <v>87</v>
      </c>
      <c r="C9" s="166"/>
      <c r="D9" s="166"/>
      <c r="E9" s="166"/>
      <c r="F9" s="167"/>
      <c r="G9" s="94"/>
      <c r="H9" s="2"/>
      <c r="J9" s="83" t="s">
        <v>26</v>
      </c>
      <c r="K9" s="84"/>
      <c r="L9" s="257"/>
      <c r="M9" s="85" t="e">
        <f>L7*K9</f>
        <v>#DIV/0!</v>
      </c>
      <c r="N9" s="84"/>
      <c r="O9" s="46"/>
      <c r="P9" s="20" t="s">
        <v>17</v>
      </c>
      <c r="Q9" s="20">
        <f>K8</f>
        <v>0</v>
      </c>
      <c r="R9" s="52">
        <f>N8</f>
        <v>0</v>
      </c>
      <c r="S9" s="196">
        <f>IF(T$7="N",AH20,IF(T$7="Y",AI20,""))</f>
        <v>167978</v>
      </c>
      <c r="T9" s="197"/>
      <c r="U9" s="46"/>
      <c r="V9" s="20" t="s">
        <v>17</v>
      </c>
      <c r="W9" s="20">
        <f>K8</f>
        <v>0</v>
      </c>
      <c r="X9" s="52">
        <f>N8</f>
        <v>0</v>
      </c>
      <c r="Y9" s="229"/>
      <c r="Z9" s="230"/>
      <c r="AA9" s="46"/>
      <c r="AB9" s="18"/>
      <c r="AC9" s="18"/>
      <c r="AJ9" s="51">
        <v>80000</v>
      </c>
    </row>
    <row r="10" spans="1:36" ht="14.25" customHeight="1" x14ac:dyDescent="0.25">
      <c r="A10" s="189"/>
      <c r="B10" s="165" t="s">
        <v>8</v>
      </c>
      <c r="C10" s="166"/>
      <c r="D10" s="166"/>
      <c r="E10" s="166"/>
      <c r="F10" s="167"/>
      <c r="G10" s="94"/>
      <c r="H10" s="2"/>
      <c r="J10" s="7" t="s">
        <v>46</v>
      </c>
      <c r="K10" s="1"/>
      <c r="L10" s="257"/>
      <c r="M10" s="9" t="e">
        <f>L7*K10</f>
        <v>#DIV/0!</v>
      </c>
      <c r="N10" s="1"/>
      <c r="O10" s="46"/>
      <c r="P10" s="20" t="s">
        <v>18</v>
      </c>
      <c r="Q10" s="20">
        <f>SUM(K9:K11)</f>
        <v>0</v>
      </c>
      <c r="R10" s="20">
        <f>SUM(N9:N11)</f>
        <v>0</v>
      </c>
      <c r="S10" s="196">
        <f>IF(T$7="N",AH21,IF(T$7="Y",AI21,""))</f>
        <v>202586</v>
      </c>
      <c r="T10" s="197"/>
      <c r="U10" s="46"/>
      <c r="V10" s="20" t="s">
        <v>18</v>
      </c>
      <c r="W10" s="20">
        <f>SUM(K9:K11)</f>
        <v>0</v>
      </c>
      <c r="X10" s="52">
        <f>SUM(N9:N11)</f>
        <v>0</v>
      </c>
      <c r="Y10" s="229"/>
      <c r="Z10" s="230"/>
      <c r="AA10" s="46"/>
      <c r="AB10" s="18"/>
      <c r="AC10" s="18"/>
      <c r="AJ10" s="51">
        <v>100000</v>
      </c>
    </row>
    <row r="11" spans="1:36" ht="14.25" customHeight="1" thickBot="1" x14ac:dyDescent="0.3">
      <c r="A11" s="189"/>
      <c r="B11" s="165" t="s">
        <v>45</v>
      </c>
      <c r="C11" s="166"/>
      <c r="D11" s="166"/>
      <c r="E11" s="166"/>
      <c r="F11" s="167"/>
      <c r="G11" s="94"/>
      <c r="H11" s="2"/>
      <c r="J11" s="86" t="s">
        <v>7</v>
      </c>
      <c r="K11" s="87"/>
      <c r="L11" s="257"/>
      <c r="M11" s="88" t="e">
        <f>L7*K11</f>
        <v>#DIV/0!</v>
      </c>
      <c r="N11" s="87"/>
      <c r="O11" s="46"/>
      <c r="P11" s="21" t="s">
        <v>19</v>
      </c>
      <c r="Q11" s="20">
        <f>SUM(K12:K15)</f>
        <v>0</v>
      </c>
      <c r="R11" s="20">
        <f>SUM(N12:N15)</f>
        <v>0</v>
      </c>
      <c r="S11" s="196">
        <f>IF(T$7="N",AH22,IF(T$7="Y",AI22,""))</f>
        <v>259320</v>
      </c>
      <c r="T11" s="197"/>
      <c r="U11" s="46"/>
      <c r="V11" s="21" t="s">
        <v>19</v>
      </c>
      <c r="W11" s="20">
        <f>SUM(K12:K15)</f>
        <v>0</v>
      </c>
      <c r="X11" s="53">
        <f>SUM(N12:N15)</f>
        <v>0</v>
      </c>
      <c r="Y11" s="229"/>
      <c r="Z11" s="230"/>
      <c r="AA11" s="46"/>
      <c r="AB11" s="18"/>
      <c r="AC11" s="18"/>
    </row>
    <row r="12" spans="1:36" ht="14.25" customHeight="1" thickBot="1" x14ac:dyDescent="0.3">
      <c r="A12" s="189"/>
      <c r="B12" s="165" t="s">
        <v>11</v>
      </c>
      <c r="C12" s="166"/>
      <c r="D12" s="166"/>
      <c r="E12" s="166"/>
      <c r="F12" s="167"/>
      <c r="G12" s="94"/>
      <c r="H12" s="2"/>
      <c r="J12" s="83" t="s">
        <v>27</v>
      </c>
      <c r="K12" s="84"/>
      <c r="L12" s="257"/>
      <c r="M12" s="85" t="e">
        <f>L7*K12</f>
        <v>#DIV/0!</v>
      </c>
      <c r="N12" s="84"/>
      <c r="O12" s="46"/>
      <c r="P12" s="54" t="s">
        <v>20</v>
      </c>
      <c r="Q12" s="54">
        <f>SUM(K16:K18)</f>
        <v>0</v>
      </c>
      <c r="R12" s="54">
        <f>SUM(N16:N18)</f>
        <v>0</v>
      </c>
      <c r="S12" s="196">
        <f>IF(T$7="N",AH23,IF(T$7="Y",AI23,""))</f>
        <v>288893</v>
      </c>
      <c r="T12" s="197"/>
      <c r="U12" s="46"/>
      <c r="V12" s="42" t="s">
        <v>20</v>
      </c>
      <c r="W12" s="42">
        <f>SUM(K16:K18)</f>
        <v>0</v>
      </c>
      <c r="X12" s="55">
        <f>SUM(N16:N18)</f>
        <v>0</v>
      </c>
      <c r="Y12" s="231"/>
      <c r="Z12" s="232"/>
      <c r="AA12" s="46"/>
      <c r="AB12" s="18"/>
      <c r="AC12" s="18"/>
    </row>
    <row r="13" spans="1:36" ht="14.25" customHeight="1" thickBot="1" x14ac:dyDescent="0.3">
      <c r="A13" s="189"/>
      <c r="B13" s="165" t="s">
        <v>35</v>
      </c>
      <c r="C13" s="166"/>
      <c r="D13" s="166"/>
      <c r="E13" s="166"/>
      <c r="F13" s="167"/>
      <c r="G13" s="94"/>
      <c r="H13" s="2"/>
      <c r="J13" s="7" t="s">
        <v>47</v>
      </c>
      <c r="K13" s="1"/>
      <c r="L13" s="257"/>
      <c r="M13" s="9" t="e">
        <f>L7*K13</f>
        <v>#DIV/0!</v>
      </c>
      <c r="N13" s="1"/>
      <c r="O13" s="46"/>
      <c r="P13" s="101" t="s">
        <v>29</v>
      </c>
      <c r="Q13" s="22"/>
      <c r="R13" s="23">
        <f>SUM(R8:R12)</f>
        <v>0</v>
      </c>
      <c r="S13" s="24"/>
      <c r="T13" s="102"/>
      <c r="U13" s="46"/>
      <c r="V13" s="105" t="s">
        <v>29</v>
      </c>
      <c r="W13" s="39"/>
      <c r="X13" s="40">
        <f>SUM(X8:X12)</f>
        <v>0</v>
      </c>
      <c r="Y13" s="41"/>
      <c r="Z13" s="106"/>
      <c r="AA13" s="46"/>
      <c r="AB13" s="18"/>
      <c r="AC13" s="18"/>
    </row>
    <row r="14" spans="1:36" ht="14.25" customHeight="1" thickBot="1" x14ac:dyDescent="0.3">
      <c r="A14" s="189"/>
      <c r="B14" s="165" t="s">
        <v>28</v>
      </c>
      <c r="C14" s="166"/>
      <c r="D14" s="166"/>
      <c r="E14" s="166"/>
      <c r="F14" s="167"/>
      <c r="G14" s="94"/>
      <c r="H14" s="2"/>
      <c r="J14" s="7" t="s">
        <v>6</v>
      </c>
      <c r="K14" s="1"/>
      <c r="L14" s="257"/>
      <c r="M14" s="9" t="e">
        <f>L7*K14</f>
        <v>#DIV/0!</v>
      </c>
      <c r="N14" s="1"/>
      <c r="O14" s="46"/>
      <c r="P14" s="101" t="s">
        <v>0</v>
      </c>
      <c r="Q14" s="26">
        <f>SUM(Q8:Q12)</f>
        <v>0</v>
      </c>
      <c r="R14" s="27"/>
      <c r="S14" s="27"/>
      <c r="T14" s="103"/>
      <c r="U14" s="46"/>
      <c r="V14" s="101" t="s">
        <v>0</v>
      </c>
      <c r="W14" s="26">
        <f>SUM(W8:W12)</f>
        <v>0</v>
      </c>
      <c r="X14" s="27"/>
      <c r="Y14" s="124"/>
      <c r="Z14" s="106"/>
      <c r="AA14" s="46"/>
      <c r="AB14" s="18"/>
      <c r="AC14" s="18"/>
    </row>
    <row r="15" spans="1:36" ht="14.25" customHeight="1" thickBot="1" x14ac:dyDescent="0.25">
      <c r="A15" s="189"/>
      <c r="B15" s="168" t="s">
        <v>12</v>
      </c>
      <c r="C15" s="168"/>
      <c r="D15" s="168"/>
      <c r="E15" s="168"/>
      <c r="F15" s="169"/>
      <c r="G15" s="94"/>
      <c r="H15" s="2"/>
      <c r="J15" s="86" t="s">
        <v>48</v>
      </c>
      <c r="K15" s="87"/>
      <c r="L15" s="257"/>
      <c r="M15" s="88" t="e">
        <f>L7*K15</f>
        <v>#DIV/0!</v>
      </c>
      <c r="N15" s="87"/>
      <c r="O15" s="46"/>
      <c r="P15" s="120"/>
      <c r="Q15" s="121"/>
      <c r="R15" s="121"/>
      <c r="S15" s="121"/>
      <c r="T15" s="119"/>
      <c r="U15" s="46"/>
      <c r="V15" s="122"/>
      <c r="W15" s="123"/>
      <c r="X15" s="123"/>
      <c r="Y15" s="205" t="s">
        <v>77</v>
      </c>
      <c r="Z15" s="206"/>
      <c r="AA15" s="46"/>
      <c r="AB15" s="18"/>
      <c r="AC15" s="18"/>
    </row>
    <row r="16" spans="1:36" ht="14.25" customHeight="1" x14ac:dyDescent="0.2">
      <c r="A16" s="189"/>
      <c r="B16" s="168" t="s">
        <v>61</v>
      </c>
      <c r="C16" s="168"/>
      <c r="D16" s="168"/>
      <c r="E16" s="168"/>
      <c r="F16" s="169"/>
      <c r="G16" s="94"/>
      <c r="H16" s="2"/>
      <c r="J16" s="80" t="s">
        <v>10</v>
      </c>
      <c r="K16" s="81"/>
      <c r="L16" s="257"/>
      <c r="M16" s="82" t="e">
        <f>L7*K16</f>
        <v>#DIV/0!</v>
      </c>
      <c r="N16" s="81"/>
      <c r="O16" s="46"/>
      <c r="U16" s="46"/>
      <c r="Y16" s="207"/>
      <c r="Z16" s="208"/>
      <c r="AA16" s="46"/>
      <c r="AB16" s="18"/>
      <c r="AC16" s="18"/>
    </row>
    <row r="17" spans="1:36" ht="14.25" customHeight="1" x14ac:dyDescent="0.2">
      <c r="A17" s="189"/>
      <c r="B17" s="126" t="s">
        <v>41</v>
      </c>
      <c r="G17" s="94"/>
      <c r="H17" s="2"/>
      <c r="J17" s="7" t="s">
        <v>49</v>
      </c>
      <c r="K17" s="1"/>
      <c r="L17" s="257"/>
      <c r="M17" s="9" t="e">
        <f>L7*K17</f>
        <v>#DIV/0!</v>
      </c>
      <c r="N17" s="1"/>
      <c r="O17" s="46"/>
      <c r="P17" s="200" t="s">
        <v>23</v>
      </c>
      <c r="Q17" s="201"/>
      <c r="R17" s="234" t="s">
        <v>21</v>
      </c>
      <c r="S17" s="193" t="s">
        <v>25</v>
      </c>
      <c r="T17" s="194"/>
      <c r="U17" s="46"/>
      <c r="V17" s="200" t="s">
        <v>2</v>
      </c>
      <c r="W17" s="201"/>
      <c r="X17" s="233" t="s">
        <v>21</v>
      </c>
      <c r="Y17" s="161"/>
      <c r="Z17" s="209"/>
      <c r="AA17" s="46"/>
      <c r="AB17" s="97" t="s">
        <v>3</v>
      </c>
      <c r="AC17" s="98" t="s">
        <v>0</v>
      </c>
      <c r="AD17" s="99" t="s">
        <v>30</v>
      </c>
      <c r="AE17" s="248" t="s">
        <v>13</v>
      </c>
      <c r="AF17" s="249"/>
      <c r="AH17" s="144"/>
      <c r="AI17" s="144"/>
    </row>
    <row r="18" spans="1:36" ht="14.25" customHeight="1" x14ac:dyDescent="0.25">
      <c r="A18" s="189"/>
      <c r="B18" s="168" t="s">
        <v>9</v>
      </c>
      <c r="C18" s="168"/>
      <c r="D18" s="168"/>
      <c r="E18" s="168"/>
      <c r="F18" s="169"/>
      <c r="G18" s="94"/>
      <c r="H18" s="2"/>
      <c r="J18" s="7" t="s">
        <v>50</v>
      </c>
      <c r="K18" s="1"/>
      <c r="L18" s="258"/>
      <c r="M18" s="9" t="e">
        <f>L7*K18</f>
        <v>#DIV/0!</v>
      </c>
      <c r="N18" s="1"/>
      <c r="O18" s="46"/>
      <c r="P18" s="223">
        <f>H44</f>
        <v>0</v>
      </c>
      <c r="Q18" s="224"/>
      <c r="R18" s="234"/>
      <c r="S18" s="225">
        <f>(R8*S8)+(R9*S9)+(R10*S10)+(R11*S11)+(R12*S12)</f>
        <v>0</v>
      </c>
      <c r="T18" s="226"/>
      <c r="U18" s="46"/>
      <c r="V18" s="235">
        <f>H44</f>
        <v>0</v>
      </c>
      <c r="W18" s="236"/>
      <c r="X18" s="234"/>
      <c r="Y18" s="237">
        <f>IF(ISERROR(SUM(X13*Y8)),"",SUM(X13*Y8))</f>
        <v>0</v>
      </c>
      <c r="Z18" s="238"/>
      <c r="AA18" s="46"/>
      <c r="AB18" s="220" t="s">
        <v>32</v>
      </c>
      <c r="AC18" s="150"/>
      <c r="AD18" s="150"/>
      <c r="AE18" s="221"/>
      <c r="AF18" s="1" t="s">
        <v>14</v>
      </c>
      <c r="AH18" s="144" t="s">
        <v>141</v>
      </c>
      <c r="AI18" s="144" t="s">
        <v>142</v>
      </c>
      <c r="AJ18" s="62"/>
    </row>
    <row r="19" spans="1:36" ht="16.5" customHeight="1" x14ac:dyDescent="0.2">
      <c r="A19" s="189"/>
      <c r="B19" s="168" t="s">
        <v>88</v>
      </c>
      <c r="C19" s="168"/>
      <c r="D19" s="168"/>
      <c r="E19" s="168"/>
      <c r="F19" s="169"/>
      <c r="G19" s="94"/>
      <c r="H19" s="145"/>
      <c r="J19" s="11"/>
      <c r="K19" s="11"/>
      <c r="L19" s="13"/>
      <c r="M19" s="9" t="e">
        <f>SUM(M7:M18)</f>
        <v>#DIV/0!</v>
      </c>
      <c r="N19" s="7">
        <f>SUM(N7:N18)</f>
        <v>0</v>
      </c>
      <c r="O19" s="46"/>
      <c r="Q19" s="30"/>
      <c r="R19" s="30"/>
      <c r="S19" s="30"/>
      <c r="T19" s="30"/>
      <c r="U19" s="46"/>
      <c r="AA19" s="46"/>
      <c r="AB19" s="100" t="s">
        <v>16</v>
      </c>
      <c r="AC19" s="47">
        <f>K7</f>
        <v>0</v>
      </c>
      <c r="AD19" s="48">
        <f>N7</f>
        <v>0</v>
      </c>
      <c r="AE19" s="196">
        <f>IF(AF$18="N",AH19,IF(AF$18="Y",AI19,""))</f>
        <v>145685</v>
      </c>
      <c r="AF19" s="197"/>
      <c r="AH19" s="142">
        <v>145685</v>
      </c>
      <c r="AI19" s="142">
        <v>153314</v>
      </c>
      <c r="AJ19" s="143"/>
    </row>
    <row r="20" spans="1:36" ht="14.25" customHeight="1" x14ac:dyDescent="0.2">
      <c r="A20" s="189"/>
      <c r="B20" s="168" t="s">
        <v>89</v>
      </c>
      <c r="C20" s="168"/>
      <c r="D20" s="168"/>
      <c r="E20" s="168"/>
      <c r="F20" s="169"/>
      <c r="G20" s="94"/>
      <c r="H20" s="2"/>
      <c r="J20" s="11"/>
      <c r="K20" s="11"/>
      <c r="L20" s="12"/>
      <c r="M20" s="2"/>
      <c r="O20" s="46"/>
      <c r="P20" s="222" t="s">
        <v>31</v>
      </c>
      <c r="Q20" s="222"/>
      <c r="R20" s="222"/>
      <c r="S20" s="222"/>
      <c r="T20" s="222"/>
      <c r="U20" s="46"/>
      <c r="V20" s="195" t="s">
        <v>78</v>
      </c>
      <c r="W20" s="182"/>
      <c r="X20" s="182"/>
      <c r="Y20" s="182"/>
      <c r="Z20" s="182"/>
      <c r="AA20" s="46"/>
      <c r="AB20" s="20" t="s">
        <v>17</v>
      </c>
      <c r="AC20" s="20">
        <f>K8</f>
        <v>0</v>
      </c>
      <c r="AD20" s="52">
        <f>N8</f>
        <v>0</v>
      </c>
      <c r="AE20" s="196">
        <f>IF(AF$18="N",AH20,IF(AF$18="Y",AI20,""))</f>
        <v>167978</v>
      </c>
      <c r="AF20" s="197"/>
      <c r="AH20" s="142">
        <v>167978</v>
      </c>
      <c r="AI20" s="143">
        <v>175752</v>
      </c>
      <c r="AJ20" s="143"/>
    </row>
    <row r="21" spans="1:36" ht="14.25" customHeight="1" x14ac:dyDescent="0.2">
      <c r="A21" s="189"/>
      <c r="B21" s="168" t="s">
        <v>39</v>
      </c>
      <c r="C21" s="168"/>
      <c r="D21" s="168"/>
      <c r="E21" s="168"/>
      <c r="F21" s="169"/>
      <c r="G21" s="94"/>
      <c r="H21" s="2"/>
      <c r="J21" s="2" t="s">
        <v>1</v>
      </c>
      <c r="K21" s="7">
        <f>SUM(K7:K18)</f>
        <v>0</v>
      </c>
      <c r="L21" s="8" t="e">
        <f>H46</f>
        <v>#DIV/0!</v>
      </c>
      <c r="M21" s="9" t="e">
        <f>L21*K21</f>
        <v>#DIV/0!</v>
      </c>
      <c r="N21" s="43"/>
      <c r="O21" s="46"/>
      <c r="P21" s="222"/>
      <c r="Q21" s="222"/>
      <c r="R21" s="222"/>
      <c r="S21" s="222"/>
      <c r="T21" s="222"/>
      <c r="U21" s="46"/>
      <c r="V21" s="182"/>
      <c r="W21" s="182"/>
      <c r="X21" s="182"/>
      <c r="Y21" s="182"/>
      <c r="Z21" s="182"/>
      <c r="AA21" s="46"/>
      <c r="AB21" s="20" t="s">
        <v>18</v>
      </c>
      <c r="AC21" s="20">
        <f>SUM(K9:K11)</f>
        <v>0</v>
      </c>
      <c r="AD21" s="20">
        <f>SUM(N9:N11)</f>
        <v>0</v>
      </c>
      <c r="AE21" s="196">
        <f>IF(AF$18="N",AH21,IF(AF$18="Y",AI21,""))</f>
        <v>202586</v>
      </c>
      <c r="AF21" s="197"/>
      <c r="AH21" s="142">
        <v>202586</v>
      </c>
      <c r="AI21" s="143">
        <v>213718</v>
      </c>
      <c r="AJ21" s="143"/>
    </row>
    <row r="22" spans="1:36" ht="14.25" customHeight="1" x14ac:dyDescent="0.2">
      <c r="A22" s="189"/>
      <c r="B22" s="168" t="s">
        <v>139</v>
      </c>
      <c r="C22" s="168"/>
      <c r="D22" s="168"/>
      <c r="E22" s="168"/>
      <c r="F22" s="169"/>
      <c r="G22" s="94"/>
      <c r="H22" s="146"/>
      <c r="J22" s="6"/>
      <c r="K22" s="6"/>
      <c r="L22" s="10"/>
      <c r="M22" s="118" t="s">
        <v>75</v>
      </c>
      <c r="N22" s="43"/>
      <c r="O22" s="46"/>
      <c r="P22" s="37" t="s">
        <v>22</v>
      </c>
      <c r="Q22" s="38"/>
      <c r="R22" s="44" t="s">
        <v>21</v>
      </c>
      <c r="S22" s="37" t="s">
        <v>24</v>
      </c>
      <c r="T22" s="38"/>
      <c r="U22" s="46"/>
      <c r="V22" s="182"/>
      <c r="W22" s="182"/>
      <c r="X22" s="182"/>
      <c r="Y22" s="182"/>
      <c r="Z22" s="182"/>
      <c r="AA22" s="46"/>
      <c r="AB22" s="21" t="s">
        <v>19</v>
      </c>
      <c r="AC22" s="20">
        <f>SUM(K12:K15)</f>
        <v>0</v>
      </c>
      <c r="AD22" s="20">
        <f>SUM(N12:N15)</f>
        <v>0</v>
      </c>
      <c r="AE22" s="196">
        <f>IF(AF$18="N",AH22,IF(AF$18="Y",AI22,""))</f>
        <v>259320</v>
      </c>
      <c r="AF22" s="197"/>
      <c r="AH22" s="142">
        <v>259320</v>
      </c>
      <c r="AI22" s="143">
        <v>276482</v>
      </c>
      <c r="AJ22" s="143"/>
    </row>
    <row r="23" spans="1:36" ht="14.25" customHeight="1" thickBot="1" x14ac:dyDescent="0.3">
      <c r="A23" s="189"/>
      <c r="B23" s="168" t="s">
        <v>36</v>
      </c>
      <c r="C23" s="168"/>
      <c r="D23" s="168"/>
      <c r="E23" s="168"/>
      <c r="F23" s="169"/>
      <c r="G23" s="94"/>
      <c r="H23" s="2"/>
      <c r="J23" s="187" t="s">
        <v>60</v>
      </c>
      <c r="K23" s="150"/>
      <c r="L23" s="150"/>
      <c r="M23" s="117" t="e">
        <f>ROUNDUP(M21,0)</f>
        <v>#DIV/0!</v>
      </c>
      <c r="O23" s="46"/>
      <c r="P23" s="198" t="e">
        <f>H46</f>
        <v>#DIV/0!</v>
      </c>
      <c r="Q23" s="199"/>
      <c r="R23" s="44"/>
      <c r="S23" s="198" t="str">
        <f>IF(ISERROR(R13/Q14),"", R13/Q14)</f>
        <v/>
      </c>
      <c r="T23" s="199"/>
      <c r="U23" s="46"/>
      <c r="V23" s="108"/>
      <c r="W23" s="108"/>
      <c r="X23" s="108"/>
      <c r="Y23" s="108"/>
      <c r="Z23" s="108"/>
      <c r="AA23" s="46"/>
      <c r="AB23" s="54" t="s">
        <v>20</v>
      </c>
      <c r="AC23" s="54">
        <f>SUM(K16:K18)</f>
        <v>0</v>
      </c>
      <c r="AD23" s="54">
        <f>SUM(N16:N18)</f>
        <v>0</v>
      </c>
      <c r="AE23" s="196">
        <f>IF(AF$18="N",AH23,IF(AF$18="Y",AI23,""))</f>
        <v>288893</v>
      </c>
      <c r="AF23" s="197"/>
      <c r="AH23" s="142">
        <v>288893</v>
      </c>
      <c r="AI23" s="143">
        <v>303490</v>
      </c>
    </row>
    <row r="24" spans="1:36" ht="14.25" customHeight="1" thickBot="1" x14ac:dyDescent="0.25">
      <c r="A24" s="189"/>
      <c r="B24" s="168" t="s">
        <v>40</v>
      </c>
      <c r="C24" s="168"/>
      <c r="D24" s="168"/>
      <c r="E24" s="168"/>
      <c r="F24" s="169"/>
      <c r="G24" s="94"/>
      <c r="H24" s="2"/>
      <c r="J24" s="6"/>
      <c r="K24" s="6"/>
      <c r="L24" s="10"/>
      <c r="M24" s="6"/>
      <c r="N24" s="2"/>
      <c r="O24" s="46"/>
      <c r="P24" s="63"/>
      <c r="Q24" s="64"/>
      <c r="R24" s="65"/>
      <c r="S24" s="64"/>
      <c r="T24" s="64"/>
      <c r="U24" s="46"/>
      <c r="V24" s="210" t="s">
        <v>79</v>
      </c>
      <c r="W24" s="182"/>
      <c r="X24" s="182"/>
      <c r="Y24" s="182"/>
      <c r="Z24" s="182"/>
      <c r="AA24" s="46"/>
      <c r="AB24" s="101" t="s">
        <v>137</v>
      </c>
      <c r="AC24" s="22"/>
      <c r="AD24" s="23">
        <f>SUM(AD19:AD23)</f>
        <v>0</v>
      </c>
      <c r="AE24" s="24"/>
      <c r="AF24" s="102"/>
    </row>
    <row r="25" spans="1:36" ht="14.25" customHeight="1" x14ac:dyDescent="0.25">
      <c r="A25" s="189"/>
      <c r="B25" s="154" t="s">
        <v>42</v>
      </c>
      <c r="C25" s="155"/>
      <c r="D25" s="156" t="s">
        <v>140</v>
      </c>
      <c r="E25" s="157"/>
      <c r="F25" s="158"/>
      <c r="G25" s="94"/>
      <c r="H25" s="2"/>
      <c r="J25" s="159" t="s">
        <v>65</v>
      </c>
      <c r="K25" s="160"/>
      <c r="L25" s="160"/>
      <c r="M25" s="160"/>
      <c r="N25" s="163">
        <f>ROUNDUP(0.2*N19,0)</f>
        <v>0</v>
      </c>
      <c r="O25" s="46"/>
      <c r="P25" s="195" t="s">
        <v>81</v>
      </c>
      <c r="Q25" s="182"/>
      <c r="R25" s="182"/>
      <c r="S25" s="182"/>
      <c r="T25" s="182"/>
      <c r="U25" s="46"/>
      <c r="V25" s="182"/>
      <c r="W25" s="182"/>
      <c r="X25" s="182"/>
      <c r="Y25" s="182"/>
      <c r="Z25" s="182"/>
      <c r="AA25" s="46"/>
      <c r="AB25" s="28"/>
      <c r="AC25" s="28"/>
    </row>
    <row r="26" spans="1:36" ht="14.25" customHeight="1" x14ac:dyDescent="0.2">
      <c r="A26" s="190" t="s">
        <v>63</v>
      </c>
      <c r="B26" s="183"/>
      <c r="C26" s="183"/>
      <c r="D26" s="183"/>
      <c r="E26" s="183"/>
      <c r="F26" s="191"/>
      <c r="G26" s="95">
        <f>SUM(G7:G25)</f>
        <v>0</v>
      </c>
      <c r="H26" s="74"/>
      <c r="J26" s="161"/>
      <c r="K26" s="162"/>
      <c r="L26" s="162"/>
      <c r="M26" s="162"/>
      <c r="N26" s="164"/>
      <c r="O26" s="46"/>
      <c r="P26" s="182"/>
      <c r="Q26" s="182"/>
      <c r="R26" s="182"/>
      <c r="S26" s="182"/>
      <c r="T26" s="182"/>
      <c r="U26" s="46"/>
      <c r="V26" s="182"/>
      <c r="W26" s="182"/>
      <c r="X26" s="182"/>
      <c r="Y26" s="182"/>
      <c r="Z26" s="182"/>
      <c r="AA26" s="46"/>
      <c r="AB26" s="28"/>
      <c r="AC26" s="28"/>
    </row>
    <row r="27" spans="1:36" ht="14.25" customHeight="1" x14ac:dyDescent="0.25">
      <c r="A27" s="73"/>
      <c r="B27" s="2"/>
      <c r="C27" s="2"/>
      <c r="D27" s="2"/>
      <c r="E27" s="2"/>
      <c r="F27" s="2"/>
      <c r="G27" s="2"/>
      <c r="J27" s="149" t="s">
        <v>62</v>
      </c>
      <c r="K27" s="150"/>
      <c r="L27" s="150"/>
      <c r="M27" s="150"/>
      <c r="N27" s="7">
        <f>ROUNDDOWN(0.1*N19,0)</f>
        <v>0</v>
      </c>
      <c r="O27" s="46"/>
      <c r="P27" s="182"/>
      <c r="Q27" s="182"/>
      <c r="R27" s="182"/>
      <c r="S27" s="182"/>
      <c r="T27" s="182"/>
      <c r="U27" s="46"/>
      <c r="V27" s="111"/>
      <c r="W27" s="111"/>
      <c r="X27" s="111"/>
      <c r="Y27" s="111"/>
      <c r="Z27" s="111"/>
      <c r="AA27" s="46"/>
      <c r="AB27" s="28"/>
      <c r="AC27" s="28"/>
    </row>
    <row r="28" spans="1:36" ht="14.25" customHeight="1" x14ac:dyDescent="0.25">
      <c r="A28" s="181" t="s">
        <v>54</v>
      </c>
      <c r="B28" s="184"/>
      <c r="C28" s="184"/>
      <c r="D28" s="184"/>
      <c r="E28" s="184"/>
      <c r="F28" s="184"/>
      <c r="G28" s="192"/>
      <c r="H28" s="75">
        <f>H6-SUM(G7:G25)</f>
        <v>0</v>
      </c>
      <c r="J28" s="151" t="s">
        <v>59</v>
      </c>
      <c r="K28" s="152"/>
      <c r="L28" s="152"/>
      <c r="M28" s="152"/>
      <c r="N28" s="153"/>
      <c r="O28" s="46"/>
      <c r="P28" s="125"/>
      <c r="Q28" s="125"/>
      <c r="R28" s="125"/>
      <c r="S28" s="125"/>
      <c r="T28" s="125"/>
      <c r="U28" s="46"/>
      <c r="V28" s="239" t="s">
        <v>80</v>
      </c>
      <c r="W28" s="182"/>
      <c r="X28" s="182"/>
      <c r="Y28" s="182"/>
      <c r="Z28" s="182"/>
      <c r="AA28" s="46"/>
      <c r="AB28" s="261" t="s">
        <v>136</v>
      </c>
      <c r="AC28" s="155"/>
      <c r="AD28" s="155"/>
      <c r="AE28" s="155"/>
      <c r="AF28" s="155"/>
    </row>
    <row r="29" spans="1:36" ht="14.25" customHeight="1" x14ac:dyDescent="0.25">
      <c r="A29" s="181" t="s">
        <v>70</v>
      </c>
      <c r="B29" s="182"/>
      <c r="C29" s="182"/>
      <c r="D29" s="182"/>
      <c r="E29" s="182"/>
      <c r="F29" s="182"/>
      <c r="G29" s="182"/>
      <c r="H29" s="76" t="e">
        <f>1-(H28/H6)</f>
        <v>#DIV/0!</v>
      </c>
      <c r="P29" s="125"/>
      <c r="Q29" s="125"/>
      <c r="R29" s="125"/>
      <c r="S29" s="125"/>
      <c r="T29" s="125"/>
      <c r="U29" s="17"/>
      <c r="V29" s="182"/>
      <c r="W29" s="182"/>
      <c r="X29" s="182"/>
      <c r="Y29" s="182"/>
      <c r="Z29" s="182"/>
      <c r="AA29" s="17"/>
      <c r="AB29" s="155"/>
      <c r="AC29" s="155"/>
      <c r="AD29" s="155"/>
      <c r="AE29" s="155"/>
      <c r="AF29" s="155"/>
    </row>
    <row r="30" spans="1:36" ht="14.25" customHeight="1" x14ac:dyDescent="0.25">
      <c r="A30" s="92"/>
      <c r="B30" s="93"/>
      <c r="C30" s="93"/>
      <c r="D30" s="93"/>
      <c r="E30" s="93"/>
      <c r="F30" s="93"/>
      <c r="G30" s="109"/>
      <c r="H30" s="110"/>
      <c r="J30" s="177" t="s">
        <v>57</v>
      </c>
      <c r="K30" s="155"/>
      <c r="L30" s="155"/>
      <c r="M30" s="155"/>
      <c r="N30" s="155"/>
      <c r="P30" s="125"/>
      <c r="Q30" s="125"/>
      <c r="R30" s="125"/>
      <c r="S30" s="125"/>
      <c r="T30" s="125"/>
      <c r="U30" s="31"/>
      <c r="V30" s="182"/>
      <c r="W30" s="182"/>
      <c r="X30" s="182"/>
      <c r="Y30" s="182"/>
      <c r="Z30" s="182"/>
      <c r="AA30" s="31"/>
      <c r="AB30" s="155"/>
      <c r="AC30" s="155"/>
      <c r="AD30" s="155"/>
      <c r="AE30" s="155"/>
      <c r="AF30" s="155"/>
    </row>
    <row r="31" spans="1:36" ht="14.25" customHeight="1" x14ac:dyDescent="0.25">
      <c r="A31" s="147" t="s">
        <v>66</v>
      </c>
      <c r="B31" s="148"/>
      <c r="C31" s="148"/>
      <c r="D31" s="148"/>
      <c r="E31" s="148"/>
      <c r="F31" s="148"/>
      <c r="G31" s="148"/>
      <c r="H31" s="113"/>
      <c r="J31" s="6"/>
      <c r="K31" s="6"/>
      <c r="L31" s="10"/>
      <c r="M31" s="6"/>
      <c r="N31" s="56"/>
      <c r="P31" s="69"/>
      <c r="Q31" s="69"/>
      <c r="R31" s="69"/>
      <c r="S31" s="69"/>
      <c r="T31" s="69"/>
      <c r="U31" s="32"/>
      <c r="V31" s="107"/>
      <c r="W31" s="107"/>
      <c r="X31" s="107"/>
      <c r="Y31" s="107"/>
      <c r="Z31" s="107"/>
      <c r="AA31" s="32"/>
      <c r="AB31" s="155"/>
      <c r="AC31" s="155"/>
      <c r="AD31" s="155"/>
      <c r="AE31" s="155"/>
      <c r="AF31" s="155"/>
    </row>
    <row r="32" spans="1:36" ht="14.25" customHeight="1" x14ac:dyDescent="0.25">
      <c r="A32" s="147" t="s">
        <v>67</v>
      </c>
      <c r="B32" s="148"/>
      <c r="C32" s="148"/>
      <c r="D32" s="148"/>
      <c r="E32" s="148"/>
      <c r="F32" s="148"/>
      <c r="G32" s="148"/>
      <c r="H32" s="113"/>
      <c r="J32" s="68"/>
      <c r="K32" s="68"/>
      <c r="L32" s="68"/>
      <c r="M32" s="68"/>
      <c r="N32" s="68"/>
      <c r="U32" s="32"/>
      <c r="AA32" s="32"/>
      <c r="AB32" s="155"/>
      <c r="AC32" s="155"/>
      <c r="AD32" s="155"/>
      <c r="AE32" s="155"/>
      <c r="AF32" s="155"/>
    </row>
    <row r="33" spans="1:29" ht="14.25" customHeight="1" x14ac:dyDescent="0.25">
      <c r="A33" s="147" t="s">
        <v>72</v>
      </c>
      <c r="B33" s="148"/>
      <c r="C33" s="148"/>
      <c r="D33" s="148"/>
      <c r="E33" s="148"/>
      <c r="F33" s="148"/>
      <c r="G33" s="148"/>
      <c r="H33" s="113"/>
      <c r="J33" s="68"/>
      <c r="K33" s="68"/>
      <c r="L33" s="68"/>
      <c r="M33" s="68"/>
      <c r="N33" s="68"/>
      <c r="U33" s="32"/>
      <c r="V33" s="125"/>
      <c r="W33" s="125"/>
      <c r="X33" s="125"/>
      <c r="Y33" s="125"/>
      <c r="Z33" s="125"/>
      <c r="AA33" s="32"/>
      <c r="AB33" s="58"/>
      <c r="AC33" s="58"/>
    </row>
    <row r="34" spans="1:29" ht="14.25" customHeight="1" x14ac:dyDescent="0.25">
      <c r="A34" s="147" t="s">
        <v>68</v>
      </c>
      <c r="B34" s="148"/>
      <c r="C34" s="148"/>
      <c r="D34" s="148"/>
      <c r="E34" s="148"/>
      <c r="F34" s="148"/>
      <c r="G34" s="148"/>
      <c r="H34" s="113"/>
      <c r="J34" s="68"/>
      <c r="K34" s="68"/>
      <c r="L34" s="68"/>
      <c r="M34" s="68"/>
      <c r="N34" s="68"/>
      <c r="U34" s="32"/>
      <c r="V34" s="125"/>
      <c r="W34" s="125"/>
      <c r="X34" s="125"/>
      <c r="Y34" s="125"/>
      <c r="Z34" s="125"/>
      <c r="AA34" s="32"/>
    </row>
    <row r="35" spans="1:29" ht="14.25" customHeight="1" x14ac:dyDescent="0.25">
      <c r="A35" s="180" t="s">
        <v>69</v>
      </c>
      <c r="B35" s="160"/>
      <c r="C35" s="160"/>
      <c r="D35" s="160"/>
      <c r="E35" s="160"/>
      <c r="F35" s="160"/>
      <c r="G35" s="160"/>
      <c r="H35" s="112">
        <f>SUM(H31:H34)</f>
        <v>0</v>
      </c>
      <c r="J35" s="68"/>
      <c r="K35" s="68"/>
      <c r="L35" s="68"/>
      <c r="M35" s="68"/>
      <c r="N35" s="68"/>
      <c r="U35" s="33"/>
      <c r="V35" s="125"/>
      <c r="W35" s="125"/>
      <c r="X35" s="125"/>
      <c r="Y35" s="125"/>
      <c r="Z35" s="125"/>
      <c r="AA35" s="33"/>
    </row>
    <row r="36" spans="1:29" ht="14.25" customHeight="1" x14ac:dyDescent="0.2">
      <c r="J36" s="68"/>
      <c r="K36" s="68"/>
      <c r="L36" s="68"/>
      <c r="M36" s="68"/>
      <c r="N36" s="68"/>
      <c r="U36" s="32"/>
      <c r="V36" s="125"/>
      <c r="W36" s="125"/>
      <c r="X36" s="125"/>
      <c r="Y36" s="125"/>
      <c r="Z36" s="125"/>
      <c r="AA36" s="32"/>
    </row>
    <row r="37" spans="1:29" ht="14.25" customHeight="1" x14ac:dyDescent="0.2">
      <c r="A37" s="185" t="s">
        <v>74</v>
      </c>
      <c r="B37" s="183" t="s">
        <v>73</v>
      </c>
      <c r="C37" s="184"/>
      <c r="D37" s="184"/>
      <c r="E37" s="184"/>
      <c r="F37" s="184"/>
      <c r="G37" s="184"/>
      <c r="H37" s="179" t="e">
        <f>H35*H29</f>
        <v>#DIV/0!</v>
      </c>
      <c r="J37" s="67"/>
      <c r="K37" s="67"/>
      <c r="L37" s="67"/>
      <c r="M37" s="67"/>
      <c r="N37" s="67"/>
      <c r="V37" s="16"/>
      <c r="W37" s="16"/>
      <c r="X37" s="16"/>
      <c r="Y37" s="16"/>
      <c r="Z37" s="16"/>
    </row>
    <row r="38" spans="1:29" ht="14.25" customHeight="1" x14ac:dyDescent="0.2">
      <c r="A38" s="186"/>
      <c r="B38" s="184"/>
      <c r="C38" s="184"/>
      <c r="D38" s="184"/>
      <c r="E38" s="184"/>
      <c r="F38" s="184"/>
      <c r="G38" s="184"/>
      <c r="H38" s="155"/>
      <c r="J38" s="14"/>
      <c r="K38" s="59"/>
      <c r="L38" s="59"/>
      <c r="M38" s="59"/>
      <c r="N38" s="59"/>
      <c r="U38" s="60"/>
      <c r="AA38" s="60"/>
    </row>
    <row r="39" spans="1:29" ht="14.25" customHeight="1" x14ac:dyDescent="0.25">
      <c r="A39" s="114"/>
      <c r="B39" s="115"/>
      <c r="C39" s="115"/>
      <c r="D39" s="115"/>
      <c r="E39" s="115"/>
      <c r="F39" s="115"/>
      <c r="G39" s="115"/>
      <c r="K39" s="45"/>
      <c r="L39" s="45"/>
      <c r="M39" s="45"/>
      <c r="N39" s="45"/>
    </row>
    <row r="40" spans="1:29" ht="14.25" customHeight="1" x14ac:dyDescent="0.25">
      <c r="A40" s="92"/>
      <c r="B40" s="71"/>
      <c r="C40" s="71"/>
      <c r="D40" s="71"/>
      <c r="E40" s="71"/>
      <c r="F40" s="71"/>
      <c r="G40" s="71"/>
      <c r="U40" s="25"/>
      <c r="AA40" s="25"/>
    </row>
    <row r="41" spans="1:29" ht="14.25" customHeight="1" x14ac:dyDescent="0.2">
      <c r="A41" s="181" t="s">
        <v>71</v>
      </c>
      <c r="B41" s="182"/>
      <c r="C41" s="182"/>
      <c r="D41" s="182"/>
      <c r="E41" s="182"/>
      <c r="F41" s="182"/>
      <c r="G41" s="182"/>
      <c r="H41" s="178" t="e">
        <f>H28-H37</f>
        <v>#DIV/0!</v>
      </c>
    </row>
    <row r="42" spans="1:29" ht="14.25" customHeight="1" x14ac:dyDescent="0.2">
      <c r="A42" s="182"/>
      <c r="B42" s="182"/>
      <c r="C42" s="182"/>
      <c r="D42" s="182"/>
      <c r="E42" s="182"/>
      <c r="F42" s="182"/>
      <c r="G42" s="182"/>
      <c r="H42" s="155"/>
    </row>
    <row r="43" spans="1:29" ht="14.25" customHeight="1" x14ac:dyDescent="0.25">
      <c r="A43" s="2"/>
      <c r="H43" s="107"/>
    </row>
    <row r="44" spans="1:29" ht="14.25" customHeight="1" x14ac:dyDescent="0.25">
      <c r="A44" s="171" t="s">
        <v>44</v>
      </c>
      <c r="B44" s="172"/>
      <c r="C44" s="172"/>
      <c r="D44" s="172"/>
      <c r="E44" s="172"/>
      <c r="F44" s="172"/>
      <c r="G44" s="173"/>
      <c r="H44" s="116"/>
    </row>
    <row r="45" spans="1:29" ht="14.25" customHeight="1" x14ac:dyDescent="0.2">
      <c r="A45" s="14"/>
      <c r="B45" s="3"/>
      <c r="C45" s="4"/>
      <c r="D45" s="2"/>
      <c r="E45" s="2"/>
      <c r="F45" s="2"/>
      <c r="G45" s="2"/>
      <c r="J45" s="45"/>
      <c r="K45" s="45"/>
      <c r="L45" s="45"/>
      <c r="M45" s="45"/>
      <c r="N45" s="45"/>
    </row>
    <row r="46" spans="1:29" ht="14.25" customHeight="1" x14ac:dyDescent="0.25">
      <c r="A46" s="174" t="s">
        <v>43</v>
      </c>
      <c r="B46" s="175"/>
      <c r="C46" s="175"/>
      <c r="D46" s="175"/>
      <c r="E46" s="175"/>
      <c r="F46" s="175"/>
      <c r="G46" s="176"/>
      <c r="H46" s="76" t="e">
        <f>H44/H41</f>
        <v>#DIV/0!</v>
      </c>
      <c r="J46" s="170" t="s">
        <v>37</v>
      </c>
      <c r="K46" s="170"/>
      <c r="L46" s="170"/>
      <c r="M46" s="170"/>
      <c r="N46" s="170"/>
      <c r="V46" s="61"/>
      <c r="W46" s="61"/>
      <c r="X46" s="61"/>
      <c r="Y46" s="62"/>
      <c r="Z46" s="62"/>
    </row>
    <row r="47" spans="1:29" ht="14.25" customHeight="1" x14ac:dyDescent="0.2">
      <c r="A47" s="14"/>
      <c r="H47" s="66"/>
      <c r="J47" s="170"/>
      <c r="K47" s="170"/>
      <c r="L47" s="170"/>
      <c r="M47" s="170"/>
      <c r="N47" s="170"/>
      <c r="V47" s="61"/>
      <c r="W47" s="61"/>
      <c r="X47" s="61"/>
      <c r="Y47" s="62"/>
      <c r="Z47" s="62"/>
    </row>
    <row r="48" spans="1:29" ht="14.25" customHeight="1" x14ac:dyDescent="0.2">
      <c r="A48" s="14"/>
      <c r="B48" s="66"/>
      <c r="C48" s="66"/>
      <c r="D48" s="66"/>
      <c r="E48" s="66"/>
      <c r="F48" s="66"/>
      <c r="G48" s="66"/>
      <c r="J48" s="57"/>
      <c r="K48" s="57"/>
      <c r="L48" s="57"/>
      <c r="M48" s="57"/>
      <c r="N48" s="57"/>
    </row>
    <row r="49" spans="1:8" ht="14.25" customHeight="1" x14ac:dyDescent="0.25">
      <c r="A49" s="15"/>
      <c r="B49" s="66"/>
      <c r="C49" s="66"/>
      <c r="D49" s="66"/>
      <c r="E49" s="66"/>
      <c r="F49" s="66"/>
      <c r="G49" s="66"/>
      <c r="H49" s="71"/>
    </row>
    <row r="50" spans="1:8" ht="14.25" customHeight="1" x14ac:dyDescent="0.25">
      <c r="H50" s="71"/>
    </row>
    <row r="51" spans="1:8" ht="14.25" customHeight="1" x14ac:dyDescent="0.25">
      <c r="A51" s="70"/>
      <c r="B51" s="71"/>
      <c r="C51" s="71"/>
      <c r="D51" s="71"/>
      <c r="E51" s="71"/>
      <c r="F51" s="71"/>
      <c r="G51" s="71"/>
    </row>
    <row r="52" spans="1:8" ht="14.25" customHeight="1" x14ac:dyDescent="0.25">
      <c r="A52" s="71"/>
      <c r="B52" s="71"/>
      <c r="C52" s="71"/>
      <c r="D52" s="71"/>
      <c r="E52" s="71"/>
      <c r="F52" s="71"/>
      <c r="G52" s="71"/>
    </row>
    <row r="53" spans="1:8" ht="14.25" customHeight="1" x14ac:dyDescent="0.2"/>
    <row r="54" spans="1:8" ht="14.25" customHeight="1" x14ac:dyDescent="0.2"/>
    <row r="55" spans="1:8" ht="14.25" customHeight="1" x14ac:dyDescent="0.2"/>
    <row r="56" spans="1:8" ht="14.25" customHeight="1" x14ac:dyDescent="0.2"/>
    <row r="57" spans="1:8" ht="14.25" customHeight="1" x14ac:dyDescent="0.2"/>
    <row r="58" spans="1:8" ht="14.25" customHeight="1" x14ac:dyDescent="0.2"/>
    <row r="59" spans="1:8" ht="14.25" customHeight="1" x14ac:dyDescent="0.2"/>
    <row r="60" spans="1:8" ht="14.25" customHeight="1" x14ac:dyDescent="0.2"/>
    <row r="61" spans="1:8" ht="14.25" customHeight="1" x14ac:dyDescent="0.2"/>
    <row r="62" spans="1:8" ht="14.25" customHeight="1" x14ac:dyDescent="0.2"/>
    <row r="63" spans="1:8" ht="14.25" customHeight="1" x14ac:dyDescent="0.2"/>
    <row r="64" spans="1:8"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sheetData>
  <mergeCells count="89">
    <mergeCell ref="AB1:AF4"/>
    <mergeCell ref="AB5:AF5"/>
    <mergeCell ref="AB28:AF32"/>
    <mergeCell ref="AE17:AF17"/>
    <mergeCell ref="AB18:AE18"/>
    <mergeCell ref="AE19:AF19"/>
    <mergeCell ref="AE20:AF20"/>
    <mergeCell ref="AE21:AF21"/>
    <mergeCell ref="AE22:AF22"/>
    <mergeCell ref="AE23:AF23"/>
    <mergeCell ref="V28:Z30"/>
    <mergeCell ref="P25:T27"/>
    <mergeCell ref="A1:H4"/>
    <mergeCell ref="J1:N4"/>
    <mergeCell ref="A5:H5"/>
    <mergeCell ref="B15:F15"/>
    <mergeCell ref="A6:G6"/>
    <mergeCell ref="B7:F7"/>
    <mergeCell ref="V5:Z5"/>
    <mergeCell ref="S6:T6"/>
    <mergeCell ref="P5:T5"/>
    <mergeCell ref="S9:T9"/>
    <mergeCell ref="J5:N5"/>
    <mergeCell ref="L7:L18"/>
    <mergeCell ref="Y6:Z6"/>
    <mergeCell ref="S10:T10"/>
    <mergeCell ref="V7:Z7"/>
    <mergeCell ref="Y15:Z17"/>
    <mergeCell ref="V24:Z26"/>
    <mergeCell ref="P1:T4"/>
    <mergeCell ref="V1:Z4"/>
    <mergeCell ref="P7:S7"/>
    <mergeCell ref="P20:T21"/>
    <mergeCell ref="P18:Q18"/>
    <mergeCell ref="S18:T18"/>
    <mergeCell ref="Y8:Z12"/>
    <mergeCell ref="V17:W17"/>
    <mergeCell ref="X17:X18"/>
    <mergeCell ref="V18:W18"/>
    <mergeCell ref="Y18:Z18"/>
    <mergeCell ref="S12:T12"/>
    <mergeCell ref="R17:R18"/>
    <mergeCell ref="S17:T17"/>
    <mergeCell ref="V20:Z22"/>
    <mergeCell ref="S8:T8"/>
    <mergeCell ref="P23:Q23"/>
    <mergeCell ref="S23:T23"/>
    <mergeCell ref="S11:T11"/>
    <mergeCell ref="P17:Q17"/>
    <mergeCell ref="B20:F20"/>
    <mergeCell ref="A7:A25"/>
    <mergeCell ref="A26:F26"/>
    <mergeCell ref="A28:G28"/>
    <mergeCell ref="B21:F21"/>
    <mergeCell ref="B22:F22"/>
    <mergeCell ref="B18:F18"/>
    <mergeCell ref="B19:F19"/>
    <mergeCell ref="B23:F23"/>
    <mergeCell ref="B24:F24"/>
    <mergeCell ref="B8:F8"/>
    <mergeCell ref="B9:F9"/>
    <mergeCell ref="B10:F10"/>
    <mergeCell ref="B11:F11"/>
    <mergeCell ref="B12:F12"/>
    <mergeCell ref="B13:F13"/>
    <mergeCell ref="B14:F14"/>
    <mergeCell ref="B16:F16"/>
    <mergeCell ref="J46:N47"/>
    <mergeCell ref="A44:G44"/>
    <mergeCell ref="A46:G46"/>
    <mergeCell ref="J30:N30"/>
    <mergeCell ref="H41:H42"/>
    <mergeCell ref="H37:H38"/>
    <mergeCell ref="A35:G35"/>
    <mergeCell ref="A41:G42"/>
    <mergeCell ref="B37:G38"/>
    <mergeCell ref="A37:A38"/>
    <mergeCell ref="J23:L23"/>
    <mergeCell ref="A29:G29"/>
    <mergeCell ref="A31:G31"/>
    <mergeCell ref="A33:G33"/>
    <mergeCell ref="A34:G34"/>
    <mergeCell ref="A32:G32"/>
    <mergeCell ref="J27:M27"/>
    <mergeCell ref="J28:N28"/>
    <mergeCell ref="B25:C25"/>
    <mergeCell ref="D25:F25"/>
    <mergeCell ref="J25:M26"/>
    <mergeCell ref="N25:N26"/>
  </mergeCells>
  <conditionalFormatting sqref="S23:T24">
    <cfRule type="expression" dxfId="5" priority="17">
      <formula>S23&lt;P23</formula>
    </cfRule>
  </conditionalFormatting>
  <conditionalFormatting sqref="P18">
    <cfRule type="expression" dxfId="4" priority="3" stopIfTrue="1">
      <formula>P18:Q18-1&gt;S18:T18</formula>
    </cfRule>
    <cfRule type="expression" dxfId="3" priority="5">
      <formula>"&gt;w17:x17"</formula>
    </cfRule>
  </conditionalFormatting>
  <conditionalFormatting sqref="V18:W18">
    <cfRule type="cellIs" dxfId="2" priority="1" operator="greaterThan">
      <formula>$Y$18</formula>
    </cfRule>
  </conditionalFormatting>
  <conditionalFormatting sqref="Q18">
    <cfRule type="expression" dxfId="1" priority="20" stopIfTrue="1">
      <formula>Q18:R18-1&gt;T20:U20</formula>
    </cfRule>
    <cfRule type="expression" dxfId="0" priority="21">
      <formula>"&gt;w17:x17"</formula>
    </cfRule>
  </conditionalFormatting>
  <dataValidations count="6">
    <dataValidation operator="greaterThanOrEqual" allowBlank="1" showInputMessage="1" showErrorMessage="1" sqref="AI19:AI23 S8:S12 AE19:AE23"/>
    <dataValidation type="list" operator="greaterThanOrEqual" allowBlank="1" showInputMessage="1" showErrorMessage="1" sqref="Y8">
      <formula1>AJ8:AJ10</formula1>
    </dataValidation>
    <dataValidation type="list" allowBlank="1" showInputMessage="1" showErrorMessage="1" sqref="T7 AF18">
      <formula1>$AI$7:$AI$8</formula1>
    </dataValidation>
    <dataValidation type="list" operator="greaterThanOrEqual" allowBlank="1" showInputMessage="1" showErrorMessage="1" sqref="Z8:Z10 Y9:Y10">
      <formula1>#REF!</formula1>
    </dataValidation>
    <dataValidation type="list" operator="greaterThanOrEqual" allowBlank="1" showInputMessage="1" showErrorMessage="1" sqref="Z11:Z12">
      <formula1>AA40:AA40</formula1>
    </dataValidation>
    <dataValidation type="list" operator="greaterThanOrEqual" allowBlank="1" showInputMessage="1" showErrorMessage="1" sqref="Y11:Y12">
      <formula1>Z23:Z23</formula1>
    </dataValidation>
  </dataValidations>
  <pageMargins left="0.7" right="0.7" top="0.75" bottom="0.75" header="0.3" footer="0.3"/>
  <pageSetup orientation="portrait" r:id="rId1"/>
  <ignoredErrors>
    <ignoredError sqref="Q8:Q9 R8:R9 W8:W9"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9"/>
  <sheetViews>
    <sheetView topLeftCell="A50" workbookViewId="0">
      <selection activeCell="R28" sqref="R28:W28"/>
    </sheetView>
  </sheetViews>
  <sheetFormatPr defaultRowHeight="15" x14ac:dyDescent="0.25"/>
  <cols>
    <col min="1" max="16" width="2.42578125" customWidth="1"/>
    <col min="17" max="17" width="9.42578125" customWidth="1"/>
    <col min="18" max="35" width="2.42578125" customWidth="1"/>
    <col min="36" max="36" width="3.5703125" customWidth="1"/>
    <col min="37" max="108" width="2.42578125" customWidth="1"/>
  </cols>
  <sheetData>
    <row r="1" spans="1:41" ht="15" customHeight="1" x14ac:dyDescent="0.25">
      <c r="A1" s="264" t="s">
        <v>134</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6"/>
    </row>
    <row r="2" spans="1:41" ht="15.75" customHeight="1" thickBot="1" x14ac:dyDescent="0.3">
      <c r="A2" s="267"/>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9"/>
    </row>
    <row r="3" spans="1:41" s="128" customFormat="1" ht="5.0999999999999996" customHeight="1" x14ac:dyDescent="0.2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row>
    <row r="4" spans="1:41" ht="15" customHeight="1" x14ac:dyDescent="0.25">
      <c r="A4" s="270" t="s">
        <v>92</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row>
    <row r="5" spans="1:41" ht="15" customHeight="1" x14ac:dyDescent="0.25">
      <c r="A5" s="270"/>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row>
    <row r="6" spans="1:41" ht="15" customHeight="1" x14ac:dyDescent="0.25">
      <c r="A6" s="270"/>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row>
    <row r="7" spans="1:41" x14ac:dyDescent="0.25">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row>
    <row r="8" spans="1:41" ht="5.0999999999999996" customHeight="1" x14ac:dyDescent="0.2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row>
    <row r="9" spans="1:41" ht="33" customHeight="1" x14ac:dyDescent="0.25">
      <c r="A9" s="272" t="s">
        <v>135</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row>
    <row r="10" spans="1:41" ht="5.0999999999999996" customHeight="1" x14ac:dyDescent="0.25">
      <c r="A10" s="274"/>
      <c r="B10" s="274"/>
      <c r="C10" s="274"/>
      <c r="D10" s="274"/>
      <c r="E10" s="274"/>
      <c r="F10" s="274"/>
      <c r="G10" s="274"/>
      <c r="H10" s="274"/>
      <c r="I10" s="274"/>
      <c r="J10" s="274"/>
      <c r="K10" s="274"/>
      <c r="L10" s="274"/>
      <c r="M10" s="274"/>
      <c r="N10" s="274"/>
      <c r="O10" s="274"/>
      <c r="P10" s="274"/>
      <c r="Q10" s="274"/>
      <c r="R10" s="274"/>
      <c r="S10" s="274"/>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row>
    <row r="11" spans="1:41" x14ac:dyDescent="0.25">
      <c r="A11" s="275" t="s">
        <v>93</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row>
    <row r="12" spans="1:41" x14ac:dyDescent="0.2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row>
    <row r="13" spans="1:41" x14ac:dyDescent="0.25">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row>
    <row r="14" spans="1:41" ht="33.75" customHeight="1" x14ac:dyDescent="0.25">
      <c r="A14" s="130"/>
      <c r="B14" s="262" t="s">
        <v>94</v>
      </c>
      <c r="C14" s="262"/>
      <c r="D14" s="262"/>
      <c r="E14" s="262"/>
      <c r="F14" s="262"/>
      <c r="G14" s="262"/>
      <c r="H14" s="262"/>
      <c r="I14" s="262"/>
      <c r="J14" s="262"/>
      <c r="K14" s="262"/>
      <c r="L14" s="262"/>
      <c r="M14" s="262"/>
      <c r="N14" s="262"/>
      <c r="O14" s="262"/>
      <c r="P14" s="262"/>
      <c r="Q14" s="262"/>
      <c r="R14" s="263" t="s">
        <v>95</v>
      </c>
      <c r="S14" s="263"/>
      <c r="T14" s="263"/>
      <c r="U14" s="263"/>
      <c r="V14" s="263"/>
      <c r="W14" s="263"/>
      <c r="X14" s="262" t="s">
        <v>96</v>
      </c>
      <c r="Y14" s="262"/>
      <c r="Z14" s="262"/>
      <c r="AA14" s="262"/>
      <c r="AB14" s="262"/>
      <c r="AC14" s="262"/>
      <c r="AD14" s="262"/>
      <c r="AE14" s="262"/>
      <c r="AF14" s="262"/>
      <c r="AG14" s="262"/>
      <c r="AH14" s="262"/>
      <c r="AI14" s="262"/>
      <c r="AJ14" s="130"/>
    </row>
    <row r="15" spans="1:41" x14ac:dyDescent="0.25">
      <c r="A15" s="130"/>
      <c r="B15" s="277" t="s">
        <v>97</v>
      </c>
      <c r="C15" s="277"/>
      <c r="D15" s="277"/>
      <c r="E15" s="277"/>
      <c r="F15" s="277"/>
      <c r="G15" s="277"/>
      <c r="H15" s="277"/>
      <c r="I15" s="277"/>
      <c r="J15" s="277"/>
      <c r="K15" s="277"/>
      <c r="L15" s="277"/>
      <c r="M15" s="277"/>
      <c r="N15" s="277"/>
      <c r="O15" s="277"/>
      <c r="P15" s="277"/>
      <c r="Q15" s="277"/>
      <c r="R15" s="278"/>
      <c r="S15" s="278"/>
      <c r="T15" s="278"/>
      <c r="U15" s="278"/>
      <c r="V15" s="278"/>
      <c r="W15" s="278"/>
      <c r="X15" s="279"/>
      <c r="Y15" s="279"/>
      <c r="Z15" s="279"/>
      <c r="AA15" s="279"/>
      <c r="AB15" s="279"/>
      <c r="AC15" s="279"/>
      <c r="AD15" s="279"/>
      <c r="AE15" s="279"/>
      <c r="AF15" s="279"/>
      <c r="AG15" s="279"/>
      <c r="AH15" s="279"/>
      <c r="AI15" s="279"/>
      <c r="AJ15" s="130"/>
    </row>
    <row r="16" spans="1:41" ht="81.75" customHeight="1" x14ac:dyDescent="0.25">
      <c r="A16" s="130"/>
      <c r="B16" s="280" t="s">
        <v>98</v>
      </c>
      <c r="C16" s="281"/>
      <c r="D16" s="281"/>
      <c r="E16" s="281"/>
      <c r="F16" s="281"/>
      <c r="G16" s="281"/>
      <c r="H16" s="281"/>
      <c r="I16" s="281"/>
      <c r="J16" s="281"/>
      <c r="K16" s="281"/>
      <c r="L16" s="281"/>
      <c r="M16" s="281"/>
      <c r="N16" s="281"/>
      <c r="O16" s="281"/>
      <c r="P16" s="281"/>
      <c r="Q16" s="282"/>
      <c r="R16" s="283"/>
      <c r="S16" s="283"/>
      <c r="T16" s="283"/>
      <c r="U16" s="283"/>
      <c r="V16" s="283"/>
      <c r="W16" s="283"/>
      <c r="X16" s="284"/>
      <c r="Y16" s="284"/>
      <c r="Z16" s="284"/>
      <c r="AA16" s="284"/>
      <c r="AB16" s="284"/>
      <c r="AC16" s="284"/>
      <c r="AD16" s="284"/>
      <c r="AE16" s="284"/>
      <c r="AF16" s="284"/>
      <c r="AG16" s="284"/>
      <c r="AH16" s="284"/>
      <c r="AI16" s="284"/>
      <c r="AJ16" s="130"/>
    </row>
    <row r="17" spans="1:36" x14ac:dyDescent="0.25">
      <c r="A17" s="130"/>
      <c r="B17" s="285" t="s">
        <v>99</v>
      </c>
      <c r="C17" s="286"/>
      <c r="D17" s="286"/>
      <c r="E17" s="286"/>
      <c r="F17" s="286"/>
      <c r="G17" s="286"/>
      <c r="H17" s="286"/>
      <c r="I17" s="286"/>
      <c r="J17" s="286"/>
      <c r="K17" s="286"/>
      <c r="L17" s="286"/>
      <c r="M17" s="286"/>
      <c r="N17" s="286"/>
      <c r="O17" s="286"/>
      <c r="P17" s="286"/>
      <c r="Q17" s="286"/>
      <c r="R17" s="287"/>
      <c r="S17" s="287"/>
      <c r="T17" s="287"/>
      <c r="U17" s="287"/>
      <c r="V17" s="287"/>
      <c r="W17" s="287"/>
      <c r="X17" s="288"/>
      <c r="Y17" s="288"/>
      <c r="Z17" s="288"/>
      <c r="AA17" s="288"/>
      <c r="AB17" s="288"/>
      <c r="AC17" s="288"/>
      <c r="AD17" s="288"/>
      <c r="AE17" s="288"/>
      <c r="AF17" s="288"/>
      <c r="AG17" s="288"/>
      <c r="AH17" s="288"/>
      <c r="AI17" s="288"/>
      <c r="AJ17" s="130"/>
    </row>
    <row r="18" spans="1:36" x14ac:dyDescent="0.25">
      <c r="A18" s="130"/>
      <c r="B18" s="286" t="s">
        <v>100</v>
      </c>
      <c r="C18" s="286"/>
      <c r="D18" s="286"/>
      <c r="E18" s="286"/>
      <c r="F18" s="286"/>
      <c r="G18" s="286"/>
      <c r="H18" s="286"/>
      <c r="I18" s="286"/>
      <c r="J18" s="286"/>
      <c r="K18" s="286"/>
      <c r="L18" s="286"/>
      <c r="M18" s="286"/>
      <c r="N18" s="286"/>
      <c r="O18" s="286"/>
      <c r="P18" s="286"/>
      <c r="Q18" s="286"/>
      <c r="R18" s="287"/>
      <c r="S18" s="287"/>
      <c r="T18" s="287"/>
      <c r="U18" s="287"/>
      <c r="V18" s="287"/>
      <c r="W18" s="287"/>
      <c r="X18" s="288"/>
      <c r="Y18" s="288"/>
      <c r="Z18" s="288"/>
      <c r="AA18" s="288"/>
      <c r="AB18" s="288"/>
      <c r="AC18" s="288"/>
      <c r="AD18" s="288"/>
      <c r="AE18" s="288"/>
      <c r="AF18" s="288"/>
      <c r="AG18" s="288"/>
      <c r="AH18" s="288"/>
      <c r="AI18" s="288"/>
      <c r="AJ18" s="130"/>
    </row>
    <row r="19" spans="1:36" x14ac:dyDescent="0.25">
      <c r="A19" s="130"/>
      <c r="B19" s="286" t="s">
        <v>101</v>
      </c>
      <c r="C19" s="286"/>
      <c r="D19" s="286"/>
      <c r="E19" s="286"/>
      <c r="F19" s="286"/>
      <c r="G19" s="286"/>
      <c r="H19" s="286"/>
      <c r="I19" s="286"/>
      <c r="J19" s="286"/>
      <c r="K19" s="286"/>
      <c r="L19" s="286"/>
      <c r="M19" s="286"/>
      <c r="N19" s="286"/>
      <c r="O19" s="286"/>
      <c r="P19" s="286"/>
      <c r="Q19" s="286"/>
      <c r="R19" s="287"/>
      <c r="S19" s="287"/>
      <c r="T19" s="287"/>
      <c r="U19" s="287"/>
      <c r="V19" s="287"/>
      <c r="W19" s="287"/>
      <c r="X19" s="288"/>
      <c r="Y19" s="288"/>
      <c r="Z19" s="288"/>
      <c r="AA19" s="288"/>
      <c r="AB19" s="288"/>
      <c r="AC19" s="288"/>
      <c r="AD19" s="288"/>
      <c r="AE19" s="288"/>
      <c r="AF19" s="288"/>
      <c r="AG19" s="288"/>
      <c r="AH19" s="288"/>
      <c r="AI19" s="288"/>
      <c r="AJ19" s="130"/>
    </row>
    <row r="20" spans="1:36" x14ac:dyDescent="0.25">
      <c r="A20" s="130"/>
      <c r="B20" s="286" t="s">
        <v>102</v>
      </c>
      <c r="C20" s="286"/>
      <c r="D20" s="286"/>
      <c r="E20" s="286"/>
      <c r="F20" s="286"/>
      <c r="G20" s="286"/>
      <c r="H20" s="286"/>
      <c r="I20" s="286"/>
      <c r="J20" s="286"/>
      <c r="K20" s="286"/>
      <c r="L20" s="286"/>
      <c r="M20" s="286"/>
      <c r="N20" s="286"/>
      <c r="O20" s="286"/>
      <c r="P20" s="286"/>
      <c r="Q20" s="286"/>
      <c r="R20" s="287"/>
      <c r="S20" s="287"/>
      <c r="T20" s="287"/>
      <c r="U20" s="287"/>
      <c r="V20" s="287"/>
      <c r="W20" s="287"/>
      <c r="X20" s="288"/>
      <c r="Y20" s="288"/>
      <c r="Z20" s="288"/>
      <c r="AA20" s="288"/>
      <c r="AB20" s="288"/>
      <c r="AC20" s="288"/>
      <c r="AD20" s="288"/>
      <c r="AE20" s="288"/>
      <c r="AF20" s="288"/>
      <c r="AG20" s="288"/>
      <c r="AH20" s="288"/>
      <c r="AI20" s="288"/>
      <c r="AJ20" s="130"/>
    </row>
    <row r="21" spans="1:36" ht="28.5" customHeight="1" x14ac:dyDescent="0.25">
      <c r="A21" s="130"/>
      <c r="B21" s="289" t="s">
        <v>103</v>
      </c>
      <c r="C21" s="289"/>
      <c r="D21" s="289"/>
      <c r="E21" s="289"/>
      <c r="F21" s="289"/>
      <c r="G21" s="289"/>
      <c r="H21" s="289"/>
      <c r="I21" s="289"/>
      <c r="J21" s="289"/>
      <c r="K21" s="289"/>
      <c r="L21" s="289"/>
      <c r="M21" s="289"/>
      <c r="N21" s="289"/>
      <c r="O21" s="289"/>
      <c r="P21" s="289"/>
      <c r="Q21" s="289"/>
      <c r="R21" s="287"/>
      <c r="S21" s="287"/>
      <c r="T21" s="287"/>
      <c r="U21" s="287"/>
      <c r="V21" s="287"/>
      <c r="W21" s="287"/>
      <c r="X21" s="288"/>
      <c r="Y21" s="288"/>
      <c r="Z21" s="288"/>
      <c r="AA21" s="288"/>
      <c r="AB21" s="288"/>
      <c r="AC21" s="288"/>
      <c r="AD21" s="288"/>
      <c r="AE21" s="288"/>
      <c r="AF21" s="288"/>
      <c r="AG21" s="288"/>
      <c r="AH21" s="288"/>
      <c r="AI21" s="288"/>
      <c r="AJ21" s="130"/>
    </row>
    <row r="22" spans="1:36" x14ac:dyDescent="0.25">
      <c r="A22" s="130"/>
      <c r="B22" s="286" t="s">
        <v>104</v>
      </c>
      <c r="C22" s="286"/>
      <c r="D22" s="286"/>
      <c r="E22" s="286"/>
      <c r="F22" s="286"/>
      <c r="G22" s="286"/>
      <c r="H22" s="286"/>
      <c r="I22" s="286"/>
      <c r="J22" s="286"/>
      <c r="K22" s="286"/>
      <c r="L22" s="286"/>
      <c r="M22" s="286"/>
      <c r="N22" s="286"/>
      <c r="O22" s="286"/>
      <c r="P22" s="286"/>
      <c r="Q22" s="286"/>
      <c r="R22" s="287"/>
      <c r="S22" s="287"/>
      <c r="T22" s="287"/>
      <c r="U22" s="287"/>
      <c r="V22" s="287"/>
      <c r="W22" s="287"/>
      <c r="X22" s="288"/>
      <c r="Y22" s="288"/>
      <c r="Z22" s="288"/>
      <c r="AA22" s="288"/>
      <c r="AB22" s="288"/>
      <c r="AC22" s="288"/>
      <c r="AD22" s="288"/>
      <c r="AE22" s="288"/>
      <c r="AF22" s="288"/>
      <c r="AG22" s="288"/>
      <c r="AH22" s="288"/>
      <c r="AI22" s="288"/>
      <c r="AJ22" s="130"/>
    </row>
    <row r="23" spans="1:36" x14ac:dyDescent="0.25">
      <c r="A23" s="130"/>
      <c r="B23" s="286" t="s">
        <v>105</v>
      </c>
      <c r="C23" s="286"/>
      <c r="D23" s="286"/>
      <c r="E23" s="286"/>
      <c r="F23" s="286"/>
      <c r="G23" s="286"/>
      <c r="H23" s="286"/>
      <c r="I23" s="286"/>
      <c r="J23" s="286"/>
      <c r="K23" s="286"/>
      <c r="L23" s="286"/>
      <c r="M23" s="286"/>
      <c r="N23" s="286"/>
      <c r="O23" s="286"/>
      <c r="P23" s="286"/>
      <c r="Q23" s="286"/>
      <c r="R23" s="287"/>
      <c r="S23" s="287"/>
      <c r="T23" s="287"/>
      <c r="U23" s="287"/>
      <c r="V23" s="287"/>
      <c r="W23" s="287"/>
      <c r="X23" s="288"/>
      <c r="Y23" s="288"/>
      <c r="Z23" s="288"/>
      <c r="AA23" s="288"/>
      <c r="AB23" s="288"/>
      <c r="AC23" s="288"/>
      <c r="AD23" s="288"/>
      <c r="AE23" s="288"/>
      <c r="AF23" s="288"/>
      <c r="AG23" s="288"/>
      <c r="AH23" s="288"/>
      <c r="AI23" s="288"/>
      <c r="AJ23" s="130"/>
    </row>
    <row r="24" spans="1:36" x14ac:dyDescent="0.25">
      <c r="A24" s="130"/>
      <c r="B24" s="286" t="s">
        <v>106</v>
      </c>
      <c r="C24" s="286"/>
      <c r="D24" s="286"/>
      <c r="E24" s="286"/>
      <c r="F24" s="286"/>
      <c r="G24" s="286"/>
      <c r="H24" s="286"/>
      <c r="I24" s="286"/>
      <c r="J24" s="286"/>
      <c r="K24" s="286"/>
      <c r="L24" s="286"/>
      <c r="M24" s="286"/>
      <c r="N24" s="286"/>
      <c r="O24" s="286"/>
      <c r="P24" s="286"/>
      <c r="Q24" s="286"/>
      <c r="R24" s="287"/>
      <c r="S24" s="287"/>
      <c r="T24" s="287"/>
      <c r="U24" s="287"/>
      <c r="V24" s="287"/>
      <c r="W24" s="287"/>
      <c r="X24" s="288"/>
      <c r="Y24" s="288"/>
      <c r="Z24" s="288"/>
      <c r="AA24" s="288"/>
      <c r="AB24" s="288"/>
      <c r="AC24" s="288"/>
      <c r="AD24" s="288"/>
      <c r="AE24" s="288"/>
      <c r="AF24" s="288"/>
      <c r="AG24" s="288"/>
      <c r="AH24" s="288"/>
      <c r="AI24" s="288"/>
      <c r="AJ24" s="130"/>
    </row>
    <row r="25" spans="1:36" x14ac:dyDescent="0.25">
      <c r="A25" s="130"/>
      <c r="B25" s="286" t="s">
        <v>107</v>
      </c>
      <c r="C25" s="286"/>
      <c r="D25" s="286"/>
      <c r="E25" s="286"/>
      <c r="F25" s="286"/>
      <c r="G25" s="286"/>
      <c r="H25" s="286"/>
      <c r="I25" s="286"/>
      <c r="J25" s="286"/>
      <c r="K25" s="286"/>
      <c r="L25" s="286"/>
      <c r="M25" s="286"/>
      <c r="N25" s="286"/>
      <c r="O25" s="286"/>
      <c r="P25" s="286"/>
      <c r="Q25" s="286"/>
      <c r="R25" s="287"/>
      <c r="S25" s="287"/>
      <c r="T25" s="287"/>
      <c r="U25" s="287"/>
      <c r="V25" s="287"/>
      <c r="W25" s="287"/>
      <c r="X25" s="288"/>
      <c r="Y25" s="288"/>
      <c r="Z25" s="288"/>
      <c r="AA25" s="288"/>
      <c r="AB25" s="288"/>
      <c r="AC25" s="288"/>
      <c r="AD25" s="288"/>
      <c r="AE25" s="288"/>
      <c r="AF25" s="288"/>
      <c r="AG25" s="288"/>
      <c r="AH25" s="288"/>
      <c r="AI25" s="288"/>
      <c r="AJ25" s="130"/>
    </row>
    <row r="26" spans="1:36" x14ac:dyDescent="0.25">
      <c r="A26" s="130"/>
      <c r="B26" s="286" t="s">
        <v>108</v>
      </c>
      <c r="C26" s="286"/>
      <c r="D26" s="286"/>
      <c r="E26" s="286"/>
      <c r="F26" s="286"/>
      <c r="G26" s="286"/>
      <c r="H26" s="286"/>
      <c r="I26" s="286"/>
      <c r="J26" s="286"/>
      <c r="K26" s="286"/>
      <c r="L26" s="286"/>
      <c r="M26" s="286"/>
      <c r="N26" s="286"/>
      <c r="O26" s="286"/>
      <c r="P26" s="286"/>
      <c r="Q26" s="286"/>
      <c r="R26" s="290">
        <f>SUM(R15:W25)</f>
        <v>0</v>
      </c>
      <c r="S26" s="290"/>
      <c r="T26" s="290"/>
      <c r="U26" s="290"/>
      <c r="V26" s="290"/>
      <c r="W26" s="290"/>
      <c r="X26" s="291"/>
      <c r="Y26" s="291"/>
      <c r="Z26" s="291"/>
      <c r="AA26" s="291"/>
      <c r="AB26" s="291"/>
      <c r="AC26" s="291"/>
      <c r="AD26" s="291"/>
      <c r="AE26" s="291"/>
      <c r="AF26" s="291"/>
      <c r="AG26" s="291"/>
      <c r="AH26" s="291"/>
      <c r="AI26" s="291"/>
      <c r="AJ26" s="130"/>
    </row>
    <row r="27" spans="1:36" x14ac:dyDescent="0.25">
      <c r="A27" s="130"/>
      <c r="B27" s="292" t="s">
        <v>109</v>
      </c>
      <c r="C27" s="293"/>
      <c r="D27" s="293"/>
      <c r="E27" s="293"/>
      <c r="F27" s="293"/>
      <c r="G27" s="293"/>
      <c r="H27" s="293"/>
      <c r="I27" s="293"/>
      <c r="J27" s="293"/>
      <c r="K27" s="293"/>
      <c r="L27" s="293"/>
      <c r="M27" s="293"/>
      <c r="N27" s="293"/>
      <c r="O27" s="293"/>
      <c r="P27" s="293"/>
      <c r="Q27" s="294"/>
      <c r="R27" s="287"/>
      <c r="S27" s="287"/>
      <c r="T27" s="287"/>
      <c r="U27" s="287"/>
      <c r="V27" s="287"/>
      <c r="W27" s="287"/>
      <c r="X27" s="295"/>
      <c r="Y27" s="296"/>
      <c r="Z27" s="296"/>
      <c r="AA27" s="296"/>
      <c r="AB27" s="296"/>
      <c r="AC27" s="296"/>
      <c r="AD27" s="296"/>
      <c r="AE27" s="296"/>
      <c r="AF27" s="296"/>
      <c r="AG27" s="296"/>
      <c r="AH27" s="296"/>
      <c r="AI27" s="297"/>
      <c r="AJ27" s="130"/>
    </row>
    <row r="28" spans="1:36" ht="45.75" customHeight="1" x14ac:dyDescent="0.25">
      <c r="A28" s="130"/>
      <c r="B28" s="298" t="s">
        <v>110</v>
      </c>
      <c r="C28" s="289"/>
      <c r="D28" s="289"/>
      <c r="E28" s="289"/>
      <c r="F28" s="289"/>
      <c r="G28" s="289"/>
      <c r="H28" s="289"/>
      <c r="I28" s="289"/>
      <c r="J28" s="289"/>
      <c r="K28" s="289"/>
      <c r="L28" s="289"/>
      <c r="M28" s="289"/>
      <c r="N28" s="289"/>
      <c r="O28" s="289"/>
      <c r="P28" s="289"/>
      <c r="Q28" s="289"/>
      <c r="R28" s="299" t="e">
        <f>R26/R27</f>
        <v>#DIV/0!</v>
      </c>
      <c r="S28" s="300"/>
      <c r="T28" s="300"/>
      <c r="U28" s="300"/>
      <c r="V28" s="300"/>
      <c r="W28" s="301"/>
      <c r="X28" s="291"/>
      <c r="Y28" s="291"/>
      <c r="Z28" s="291"/>
      <c r="AA28" s="291"/>
      <c r="AB28" s="291"/>
      <c r="AC28" s="291"/>
      <c r="AD28" s="291"/>
      <c r="AE28" s="291"/>
      <c r="AF28" s="291"/>
      <c r="AG28" s="291"/>
      <c r="AH28" s="291"/>
      <c r="AI28" s="291"/>
      <c r="AJ28" s="130"/>
    </row>
    <row r="29" spans="1:36" ht="15.75" thickBot="1" x14ac:dyDescent="0.3">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row>
    <row r="30" spans="1:36" ht="15.75" hidden="1" thickBot="1" x14ac:dyDescent="0.3">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row>
    <row r="31" spans="1:36" ht="15.75" hidden="1" thickBot="1" x14ac:dyDescent="0.3">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row>
    <row r="32" spans="1:36" ht="15.75" hidden="1" thickBot="1" x14ac:dyDescent="0.3">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row>
    <row r="33" spans="1:41" ht="15.75" hidden="1" thickBot="1" x14ac:dyDescent="0.3">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row>
    <row r="34" spans="1:41" ht="15.75" hidden="1" thickBot="1" x14ac:dyDescent="0.3">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row>
    <row r="35" spans="1:41" ht="15.75" hidden="1" thickBot="1" x14ac:dyDescent="0.3">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row>
    <row r="36" spans="1:41" ht="15.75" hidden="1" thickBot="1" x14ac:dyDescent="0.3">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row>
    <row r="37" spans="1:41" ht="16.5" thickBot="1" x14ac:dyDescent="0.3">
      <c r="A37" s="305" t="s">
        <v>111</v>
      </c>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7"/>
    </row>
    <row r="38" spans="1:41" ht="5.0999999999999996" customHeight="1" x14ac:dyDescent="0.2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row>
    <row r="39" spans="1:41" ht="15.75" x14ac:dyDescent="0.25">
      <c r="A39" s="131" t="s">
        <v>112</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c r="AL39" s="133"/>
      <c r="AM39" s="133"/>
      <c r="AN39" s="133"/>
      <c r="AO39" s="134"/>
    </row>
    <row r="40" spans="1:41" ht="5.0999999999999996" customHeight="1" x14ac:dyDescent="0.25">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c r="AL40" s="137"/>
      <c r="AM40" s="137"/>
      <c r="AN40" s="137"/>
      <c r="AO40" s="138"/>
    </row>
    <row r="41" spans="1:41" ht="55.5" customHeight="1" x14ac:dyDescent="0.25">
      <c r="A41" s="302" t="s">
        <v>113</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4"/>
    </row>
    <row r="42" spans="1:41" ht="30" customHeight="1" x14ac:dyDescent="0.25">
      <c r="A42" s="308" t="s">
        <v>114</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10"/>
    </row>
    <row r="43" spans="1:41" ht="5.0999999999999996" customHeight="1" x14ac:dyDescent="0.25">
      <c r="A43" s="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c r="AL43" s="137"/>
      <c r="AM43" s="137"/>
      <c r="AN43" s="137"/>
      <c r="AO43" s="138"/>
    </row>
    <row r="44" spans="1:41" ht="15.75" x14ac:dyDescent="0.25">
      <c r="A44" s="139" t="s">
        <v>115</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7"/>
      <c r="AL44" s="137"/>
      <c r="AM44" s="137"/>
      <c r="AN44" s="137"/>
      <c r="AO44" s="138"/>
    </row>
    <row r="45" spans="1:41" ht="5.0999999999999996" customHeight="1" x14ac:dyDescent="0.25">
      <c r="A45" s="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7"/>
      <c r="AL45" s="137"/>
      <c r="AM45" s="137"/>
      <c r="AN45" s="137"/>
      <c r="AO45" s="138"/>
    </row>
    <row r="46" spans="1:41" ht="56.25" customHeight="1" x14ac:dyDescent="0.25">
      <c r="A46" s="311" t="s">
        <v>116</v>
      </c>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3"/>
    </row>
    <row r="47" spans="1:41" ht="5.0999999999999996" customHeight="1" x14ac:dyDescent="0.25">
      <c r="A47" s="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7"/>
      <c r="AM47" s="137"/>
      <c r="AN47" s="137"/>
      <c r="AO47" s="138"/>
    </row>
    <row r="48" spans="1:41" ht="15" customHeight="1" x14ac:dyDescent="0.25">
      <c r="A48" s="314" t="s">
        <v>117</v>
      </c>
      <c r="B48" s="314"/>
      <c r="C48" s="314"/>
      <c r="D48" s="314"/>
      <c r="E48" s="314"/>
      <c r="F48" s="314"/>
      <c r="G48" s="314"/>
      <c r="H48" s="314"/>
      <c r="I48" s="314"/>
      <c r="J48" s="314"/>
      <c r="K48" s="315">
        <v>100000</v>
      </c>
      <c r="L48" s="315"/>
      <c r="M48" s="315"/>
      <c r="N48" s="315"/>
      <c r="O48" s="315"/>
      <c r="P48" s="315"/>
      <c r="Q48" s="315"/>
      <c r="R48" s="315"/>
      <c r="S48" s="136"/>
      <c r="T48" s="136"/>
      <c r="U48" s="316" t="s">
        <v>118</v>
      </c>
      <c r="V48" s="316"/>
      <c r="W48" s="316"/>
      <c r="X48" s="316"/>
      <c r="Y48" s="316"/>
      <c r="Z48" s="316"/>
      <c r="AA48" s="316"/>
      <c r="AB48" s="316"/>
      <c r="AC48" s="316"/>
      <c r="AD48" s="316"/>
      <c r="AE48" s="316"/>
      <c r="AF48" s="316"/>
      <c r="AG48" s="316"/>
      <c r="AH48" s="316"/>
      <c r="AI48" s="316"/>
      <c r="AJ48" s="316"/>
      <c r="AK48" s="316"/>
      <c r="AL48" s="316"/>
      <c r="AM48" s="316"/>
      <c r="AN48" s="316"/>
      <c r="AO48" s="317"/>
    </row>
    <row r="49" spans="1:41" ht="25.5" customHeight="1" x14ac:dyDescent="0.25">
      <c r="A49" s="320" t="s">
        <v>119</v>
      </c>
      <c r="B49" s="320"/>
      <c r="C49" s="320"/>
      <c r="D49" s="320"/>
      <c r="E49" s="320"/>
      <c r="F49" s="320"/>
      <c r="G49" s="320"/>
      <c r="H49" s="320"/>
      <c r="I49" s="320"/>
      <c r="J49" s="320"/>
      <c r="K49" s="321">
        <v>577.24</v>
      </c>
      <c r="L49" s="321"/>
      <c r="M49" s="321"/>
      <c r="N49" s="321"/>
      <c r="O49" s="321"/>
      <c r="P49" s="321"/>
      <c r="Q49" s="321"/>
      <c r="R49" s="321"/>
      <c r="S49" s="136"/>
      <c r="T49" s="136"/>
      <c r="U49" s="316"/>
      <c r="V49" s="316"/>
      <c r="W49" s="316"/>
      <c r="X49" s="316"/>
      <c r="Y49" s="316"/>
      <c r="Z49" s="316"/>
      <c r="AA49" s="316"/>
      <c r="AB49" s="316"/>
      <c r="AC49" s="316"/>
      <c r="AD49" s="316"/>
      <c r="AE49" s="316"/>
      <c r="AF49" s="316"/>
      <c r="AG49" s="316"/>
      <c r="AH49" s="316"/>
      <c r="AI49" s="316"/>
      <c r="AJ49" s="316"/>
      <c r="AK49" s="316"/>
      <c r="AL49" s="316"/>
      <c r="AM49" s="316"/>
      <c r="AN49" s="316"/>
      <c r="AO49" s="317"/>
    </row>
    <row r="50" spans="1:41" ht="25.5" customHeight="1" x14ac:dyDescent="0.25">
      <c r="A50" s="320" t="s">
        <v>120</v>
      </c>
      <c r="B50" s="320"/>
      <c r="C50" s="320"/>
      <c r="D50" s="320"/>
      <c r="E50" s="320"/>
      <c r="F50" s="320"/>
      <c r="G50" s="320"/>
      <c r="H50" s="320"/>
      <c r="I50" s="320"/>
      <c r="J50" s="320"/>
      <c r="K50" s="321">
        <v>477.42</v>
      </c>
      <c r="L50" s="321"/>
      <c r="M50" s="321"/>
      <c r="N50" s="321"/>
      <c r="O50" s="321"/>
      <c r="P50" s="321"/>
      <c r="Q50" s="321"/>
      <c r="R50" s="321"/>
      <c r="S50" s="136"/>
      <c r="T50" s="136"/>
      <c r="U50" s="316"/>
      <c r="V50" s="316"/>
      <c r="W50" s="316"/>
      <c r="X50" s="316"/>
      <c r="Y50" s="316"/>
      <c r="Z50" s="316"/>
      <c r="AA50" s="316"/>
      <c r="AB50" s="316"/>
      <c r="AC50" s="316"/>
      <c r="AD50" s="316"/>
      <c r="AE50" s="316"/>
      <c r="AF50" s="316"/>
      <c r="AG50" s="316"/>
      <c r="AH50" s="316"/>
      <c r="AI50" s="316"/>
      <c r="AJ50" s="316"/>
      <c r="AK50" s="316"/>
      <c r="AL50" s="316"/>
      <c r="AM50" s="316"/>
      <c r="AN50" s="316"/>
      <c r="AO50" s="317"/>
    </row>
    <row r="51" spans="1:41" ht="15" customHeight="1" x14ac:dyDescent="0.25">
      <c r="A51" s="320" t="s">
        <v>121</v>
      </c>
      <c r="B51" s="320"/>
      <c r="C51" s="320"/>
      <c r="D51" s="320"/>
      <c r="E51" s="320"/>
      <c r="F51" s="320"/>
      <c r="G51" s="320"/>
      <c r="H51" s="320"/>
      <c r="I51" s="320"/>
      <c r="J51" s="320"/>
      <c r="K51" s="321">
        <v>99.82</v>
      </c>
      <c r="L51" s="321"/>
      <c r="M51" s="321"/>
      <c r="N51" s="321"/>
      <c r="O51" s="321"/>
      <c r="P51" s="321"/>
      <c r="Q51" s="321"/>
      <c r="R51" s="321"/>
      <c r="S51" s="136"/>
      <c r="T51" s="136"/>
      <c r="U51" s="316"/>
      <c r="V51" s="316"/>
      <c r="W51" s="316"/>
      <c r="X51" s="316"/>
      <c r="Y51" s="316"/>
      <c r="Z51" s="316"/>
      <c r="AA51" s="316"/>
      <c r="AB51" s="316"/>
      <c r="AC51" s="316"/>
      <c r="AD51" s="316"/>
      <c r="AE51" s="316"/>
      <c r="AF51" s="316"/>
      <c r="AG51" s="316"/>
      <c r="AH51" s="316"/>
      <c r="AI51" s="316"/>
      <c r="AJ51" s="316"/>
      <c r="AK51" s="316"/>
      <c r="AL51" s="316"/>
      <c r="AM51" s="316"/>
      <c r="AN51" s="316"/>
      <c r="AO51" s="317"/>
    </row>
    <row r="52" spans="1:41" ht="15" customHeight="1" x14ac:dyDescent="0.25">
      <c r="A52" s="320" t="s">
        <v>122</v>
      </c>
      <c r="B52" s="320"/>
      <c r="C52" s="320"/>
      <c r="D52" s="320"/>
      <c r="E52" s="320"/>
      <c r="F52" s="320"/>
      <c r="G52" s="320"/>
      <c r="H52" s="320"/>
      <c r="I52" s="320"/>
      <c r="J52" s="320"/>
      <c r="K52" s="322">
        <v>17292.849999999999</v>
      </c>
      <c r="L52" s="322"/>
      <c r="M52" s="322"/>
      <c r="N52" s="322"/>
      <c r="O52" s="322"/>
      <c r="P52" s="322"/>
      <c r="Q52" s="322"/>
      <c r="R52" s="322"/>
      <c r="S52" s="140"/>
      <c r="T52" s="140"/>
      <c r="U52" s="318"/>
      <c r="V52" s="318"/>
      <c r="W52" s="318"/>
      <c r="X52" s="318"/>
      <c r="Y52" s="318"/>
      <c r="Z52" s="318"/>
      <c r="AA52" s="318"/>
      <c r="AB52" s="318"/>
      <c r="AC52" s="318"/>
      <c r="AD52" s="318"/>
      <c r="AE52" s="318"/>
      <c r="AF52" s="318"/>
      <c r="AG52" s="318"/>
      <c r="AH52" s="318"/>
      <c r="AI52" s="318"/>
      <c r="AJ52" s="318"/>
      <c r="AK52" s="318"/>
      <c r="AL52" s="318"/>
      <c r="AM52" s="318"/>
      <c r="AN52" s="318"/>
      <c r="AO52" s="319"/>
    </row>
    <row r="53" spans="1:41" ht="5.0999999999999996" customHeight="1" x14ac:dyDescent="0.2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row>
    <row r="54" spans="1:41" ht="15.75" x14ac:dyDescent="0.25">
      <c r="A54" s="131" t="s">
        <v>123</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L54" s="133"/>
      <c r="AM54" s="133"/>
      <c r="AN54" s="133"/>
      <c r="AO54" s="134"/>
    </row>
    <row r="55" spans="1:41" ht="5.0999999999999996" customHeight="1" x14ac:dyDescent="0.25">
      <c r="A55" s="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7"/>
      <c r="AM55" s="137"/>
      <c r="AN55" s="137"/>
      <c r="AO55" s="138"/>
    </row>
    <row r="56" spans="1:41" ht="40.35" customHeight="1" x14ac:dyDescent="0.25">
      <c r="A56" s="302" t="s">
        <v>124</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4"/>
    </row>
    <row r="57" spans="1:41" ht="5.0999999999999996" customHeight="1" x14ac:dyDescent="0.25">
      <c r="A57" s="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7"/>
      <c r="AM57" s="137"/>
      <c r="AN57" s="137"/>
      <c r="AO57" s="138"/>
    </row>
    <row r="58" spans="1:41" ht="15.75" x14ac:dyDescent="0.25">
      <c r="A58" s="139" t="s">
        <v>115</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7"/>
      <c r="AM58" s="137"/>
      <c r="AN58" s="137"/>
      <c r="AO58" s="138"/>
    </row>
    <row r="59" spans="1:41" ht="5.0999999999999996" customHeight="1" x14ac:dyDescent="0.25">
      <c r="A59" s="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7"/>
      <c r="AM59" s="137"/>
      <c r="AN59" s="137"/>
      <c r="AO59" s="138"/>
    </row>
    <row r="60" spans="1:41" ht="15.75" customHeight="1" x14ac:dyDescent="0.25">
      <c r="A60" s="331" t="s">
        <v>125</v>
      </c>
      <c r="B60" s="331"/>
      <c r="C60" s="331"/>
      <c r="D60" s="331"/>
      <c r="E60" s="331"/>
      <c r="F60" s="331"/>
      <c r="G60" s="331"/>
      <c r="H60" s="331"/>
      <c r="I60" s="331"/>
      <c r="J60" s="331"/>
      <c r="K60" s="332">
        <v>5000</v>
      </c>
      <c r="L60" s="332"/>
      <c r="M60" s="332"/>
      <c r="N60" s="332"/>
      <c r="O60" s="332"/>
      <c r="P60" s="332"/>
      <c r="Q60" s="332"/>
      <c r="R60" s="332"/>
      <c r="S60" s="136"/>
      <c r="T60" s="136"/>
      <c r="U60" s="316" t="s">
        <v>126</v>
      </c>
      <c r="V60" s="316"/>
      <c r="W60" s="316"/>
      <c r="X60" s="316"/>
      <c r="Y60" s="316"/>
      <c r="Z60" s="316"/>
      <c r="AA60" s="316"/>
      <c r="AB60" s="316"/>
      <c r="AC60" s="316"/>
      <c r="AD60" s="316"/>
      <c r="AE60" s="316"/>
      <c r="AF60" s="316"/>
      <c r="AG60" s="316"/>
      <c r="AH60" s="316"/>
      <c r="AI60" s="316"/>
      <c r="AJ60" s="316"/>
      <c r="AK60" s="316"/>
      <c r="AL60" s="316"/>
      <c r="AM60" s="316"/>
      <c r="AN60" s="316"/>
      <c r="AO60" s="317"/>
    </row>
    <row r="61" spans="1:41" ht="15" customHeight="1" x14ac:dyDescent="0.25">
      <c r="A61" s="331" t="s">
        <v>127</v>
      </c>
      <c r="B61" s="331"/>
      <c r="C61" s="331"/>
      <c r="D61" s="331"/>
      <c r="E61" s="331"/>
      <c r="F61" s="331"/>
      <c r="G61" s="331"/>
      <c r="H61" s="331"/>
      <c r="I61" s="331"/>
      <c r="J61" s="331"/>
      <c r="K61" s="333" t="s">
        <v>128</v>
      </c>
      <c r="L61" s="333"/>
      <c r="M61" s="333"/>
      <c r="N61" s="333"/>
      <c r="O61" s="333"/>
      <c r="P61" s="333"/>
      <c r="Q61" s="333"/>
      <c r="R61" s="333"/>
      <c r="S61" s="136"/>
      <c r="T61" s="136"/>
      <c r="U61" s="316"/>
      <c r="V61" s="316"/>
      <c r="W61" s="316"/>
      <c r="X61" s="316"/>
      <c r="Y61" s="316"/>
      <c r="Z61" s="316"/>
      <c r="AA61" s="316"/>
      <c r="AB61" s="316"/>
      <c r="AC61" s="316"/>
      <c r="AD61" s="316"/>
      <c r="AE61" s="316"/>
      <c r="AF61" s="316"/>
      <c r="AG61" s="316"/>
      <c r="AH61" s="316"/>
      <c r="AI61" s="316"/>
      <c r="AJ61" s="316"/>
      <c r="AK61" s="316"/>
      <c r="AL61" s="316"/>
      <c r="AM61" s="316"/>
      <c r="AN61" s="316"/>
      <c r="AO61" s="317"/>
    </row>
    <row r="62" spans="1:41" ht="27" customHeight="1" x14ac:dyDescent="0.25">
      <c r="A62" s="334" t="s">
        <v>129</v>
      </c>
      <c r="B62" s="334"/>
      <c r="C62" s="334"/>
      <c r="D62" s="334"/>
      <c r="E62" s="334"/>
      <c r="F62" s="334"/>
      <c r="G62" s="334"/>
      <c r="H62" s="334"/>
      <c r="I62" s="334"/>
      <c r="J62" s="334"/>
      <c r="K62" s="335">
        <v>2.6499999999999999E-2</v>
      </c>
      <c r="L62" s="333"/>
      <c r="M62" s="333"/>
      <c r="N62" s="333"/>
      <c r="O62" s="333"/>
      <c r="P62" s="333"/>
      <c r="Q62" s="333"/>
      <c r="R62" s="333"/>
      <c r="S62" s="136"/>
      <c r="T62" s="136"/>
      <c r="U62" s="316"/>
      <c r="V62" s="316"/>
      <c r="W62" s="316"/>
      <c r="X62" s="316"/>
      <c r="Y62" s="316"/>
      <c r="Z62" s="316"/>
      <c r="AA62" s="316"/>
      <c r="AB62" s="316"/>
      <c r="AC62" s="316"/>
      <c r="AD62" s="316"/>
      <c r="AE62" s="316"/>
      <c r="AF62" s="316"/>
      <c r="AG62" s="316"/>
      <c r="AH62" s="316"/>
      <c r="AI62" s="316"/>
      <c r="AJ62" s="316"/>
      <c r="AK62" s="316"/>
      <c r="AL62" s="316"/>
      <c r="AM62" s="316"/>
      <c r="AN62" s="316"/>
      <c r="AO62" s="317"/>
    </row>
    <row r="63" spans="1:41" ht="15" customHeight="1" x14ac:dyDescent="0.25">
      <c r="A63" s="331" t="s">
        <v>130</v>
      </c>
      <c r="B63" s="331"/>
      <c r="C63" s="331"/>
      <c r="D63" s="331"/>
      <c r="E63" s="331"/>
      <c r="F63" s="331"/>
      <c r="G63" s="331"/>
      <c r="H63" s="331"/>
      <c r="I63" s="331"/>
      <c r="J63" s="331"/>
      <c r="K63" s="336">
        <v>43423.07</v>
      </c>
      <c r="L63" s="337"/>
      <c r="M63" s="337"/>
      <c r="N63" s="337"/>
      <c r="O63" s="337"/>
      <c r="P63" s="337"/>
      <c r="Q63" s="337"/>
      <c r="R63" s="337"/>
      <c r="S63" s="136"/>
      <c r="T63" s="136"/>
      <c r="U63" s="316"/>
      <c r="V63" s="316"/>
      <c r="W63" s="316"/>
      <c r="X63" s="316"/>
      <c r="Y63" s="316"/>
      <c r="Z63" s="316"/>
      <c r="AA63" s="316"/>
      <c r="AB63" s="316"/>
      <c r="AC63" s="316"/>
      <c r="AD63" s="316"/>
      <c r="AE63" s="316"/>
      <c r="AF63" s="316"/>
      <c r="AG63" s="316"/>
      <c r="AH63" s="316"/>
      <c r="AI63" s="316"/>
      <c r="AJ63" s="316"/>
      <c r="AK63" s="316"/>
      <c r="AL63" s="316"/>
      <c r="AM63" s="316"/>
      <c r="AN63" s="316"/>
      <c r="AO63" s="317"/>
    </row>
    <row r="64" spans="1:41" ht="5.0999999999999996" customHeight="1" x14ac:dyDescent="0.25">
      <c r="A64" s="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7"/>
      <c r="AM64" s="137"/>
      <c r="AN64" s="137"/>
      <c r="AO64" s="138"/>
    </row>
    <row r="65" spans="1:41" ht="15.75" x14ac:dyDescent="0.25">
      <c r="A65" s="139" t="s">
        <v>131</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7"/>
      <c r="AM65" s="137"/>
      <c r="AN65" s="137"/>
      <c r="AO65" s="138"/>
    </row>
    <row r="66" spans="1:41" ht="5.0999999999999996" customHeight="1" x14ac:dyDescent="0.25">
      <c r="A66" s="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7"/>
      <c r="AM66" s="137"/>
      <c r="AN66" s="137"/>
      <c r="AO66" s="138"/>
    </row>
    <row r="67" spans="1:41" ht="40.35" customHeight="1" x14ac:dyDescent="0.25">
      <c r="A67" s="323" t="s">
        <v>132</v>
      </c>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5"/>
    </row>
    <row r="68" spans="1:41" ht="42.75" customHeight="1" x14ac:dyDescent="0.25">
      <c r="A68" s="326" t="s">
        <v>133</v>
      </c>
      <c r="B68" s="327"/>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8"/>
    </row>
    <row r="69" spans="1:41" ht="5.0999999999999996" customHeight="1" x14ac:dyDescent="0.2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row>
    <row r="70" spans="1:41" ht="15.75" x14ac:dyDescent="0.25">
      <c r="A70" s="141"/>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row>
    <row r="71" spans="1:41" ht="5.0999999999999996" customHeight="1" x14ac:dyDescent="0.2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row>
    <row r="72" spans="1:41" ht="42.75" customHeight="1" x14ac:dyDescent="0.25">
      <c r="A72" s="329"/>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row>
    <row r="73" spans="1:41" x14ac:dyDescent="0.25">
      <c r="A73" s="330"/>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row>
    <row r="74" spans="1:41" x14ac:dyDescent="0.2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row>
    <row r="75" spans="1:41" x14ac:dyDescent="0.2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row>
    <row r="76" spans="1:41" x14ac:dyDescent="0.2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row>
    <row r="77" spans="1:41" x14ac:dyDescent="0.2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row>
    <row r="78" spans="1:41" x14ac:dyDescent="0.2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row>
    <row r="79" spans="1:41" x14ac:dyDescent="0.2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row>
    <row r="80" spans="1:41" x14ac:dyDescent="0.2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row>
    <row r="81" spans="1:36" x14ac:dyDescent="0.2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row>
    <row r="82" spans="1:36" x14ac:dyDescent="0.2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row>
    <row r="83" spans="1:36" x14ac:dyDescent="0.2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row>
    <row r="84" spans="1:36" x14ac:dyDescent="0.2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row>
    <row r="85" spans="1:36" x14ac:dyDescent="0.2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row>
    <row r="86" spans="1:36" x14ac:dyDescent="0.2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row>
    <row r="87" spans="1:36" x14ac:dyDescent="0.2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row>
    <row r="88" spans="1:36" x14ac:dyDescent="0.2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row>
    <row r="89" spans="1:36" x14ac:dyDescent="0.2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row>
    <row r="90" spans="1:36" x14ac:dyDescent="0.2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row>
    <row r="91" spans="1:36" x14ac:dyDescent="0.2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row>
    <row r="92" spans="1:36" x14ac:dyDescent="0.2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row>
    <row r="93" spans="1:36" x14ac:dyDescent="0.2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row>
    <row r="94" spans="1:36" x14ac:dyDescent="0.2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row>
    <row r="95" spans="1:36" x14ac:dyDescent="0.2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row>
    <row r="96" spans="1:36" x14ac:dyDescent="0.2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row>
    <row r="97" spans="1:36" x14ac:dyDescent="0.2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row>
    <row r="98" spans="1:36" x14ac:dyDescent="0.2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row>
    <row r="99" spans="1:36" x14ac:dyDescent="0.2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row>
    <row r="100" spans="1:36" x14ac:dyDescent="0.2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row>
    <row r="101" spans="1:36" x14ac:dyDescent="0.2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row>
    <row r="102" spans="1:36" x14ac:dyDescent="0.2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row>
    <row r="103" spans="1:36" x14ac:dyDescent="0.2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row>
    <row r="104" spans="1:36" x14ac:dyDescent="0.2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row>
    <row r="105" spans="1:36" x14ac:dyDescent="0.2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row>
    <row r="106" spans="1:36" x14ac:dyDescent="0.2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row>
    <row r="107" spans="1:36" x14ac:dyDescent="0.2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row>
    <row r="108" spans="1:36" x14ac:dyDescent="0.2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row>
    <row r="109" spans="1:36" x14ac:dyDescent="0.2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row>
    <row r="110" spans="1:36" x14ac:dyDescent="0.2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row>
    <row r="111" spans="1:36" x14ac:dyDescent="0.2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row>
    <row r="112" spans="1:36" x14ac:dyDescent="0.2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row>
    <row r="113" spans="1:36" x14ac:dyDescent="0.2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row>
    <row r="114" spans="1:36" x14ac:dyDescent="0.2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row>
    <row r="115" spans="1:36" x14ac:dyDescent="0.2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row>
    <row r="116" spans="1:36" x14ac:dyDescent="0.2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row>
    <row r="117" spans="1:36" x14ac:dyDescent="0.2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row>
    <row r="118" spans="1:36" x14ac:dyDescent="0.2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row>
    <row r="119" spans="1:36" x14ac:dyDescent="0.2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row>
    <row r="120" spans="1:36" x14ac:dyDescent="0.2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row>
    <row r="121" spans="1:36" x14ac:dyDescent="0.2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row>
    <row r="122" spans="1:36" x14ac:dyDescent="0.2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row>
    <row r="123" spans="1:36" x14ac:dyDescent="0.2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row>
    <row r="124" spans="1:36" x14ac:dyDescent="0.2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row>
    <row r="125" spans="1:36" x14ac:dyDescent="0.2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row>
    <row r="126" spans="1:36" x14ac:dyDescent="0.2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row>
    <row r="127" spans="1:36" x14ac:dyDescent="0.2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row>
    <row r="128" spans="1:36" x14ac:dyDescent="0.2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row>
    <row r="129" spans="1:36" x14ac:dyDescent="0.2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row>
    <row r="130" spans="1:36" x14ac:dyDescent="0.2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row>
    <row r="131" spans="1:36" x14ac:dyDescent="0.2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row>
    <row r="132" spans="1:36" x14ac:dyDescent="0.2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row>
    <row r="133" spans="1:36" x14ac:dyDescent="0.2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row>
    <row r="134" spans="1:36" x14ac:dyDescent="0.2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row>
    <row r="135" spans="1:36" x14ac:dyDescent="0.2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row>
    <row r="136" spans="1:36" x14ac:dyDescent="0.2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row>
    <row r="137" spans="1:36" x14ac:dyDescent="0.2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row>
    <row r="138" spans="1:36" x14ac:dyDescent="0.2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row>
    <row r="139" spans="1:36" x14ac:dyDescent="0.2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row>
    <row r="140" spans="1:36" x14ac:dyDescent="0.2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row>
    <row r="141" spans="1:36" x14ac:dyDescent="0.2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row>
    <row r="142" spans="1:36" x14ac:dyDescent="0.2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row>
    <row r="143" spans="1:36" x14ac:dyDescent="0.2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row>
    <row r="144" spans="1:36" x14ac:dyDescent="0.2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row>
    <row r="145" spans="1:36" x14ac:dyDescent="0.2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row>
    <row r="146" spans="1:36" x14ac:dyDescent="0.2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row>
    <row r="147" spans="1:36" x14ac:dyDescent="0.2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row>
    <row r="148" spans="1:36" x14ac:dyDescent="0.2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row>
    <row r="149" spans="1:36" x14ac:dyDescent="0.2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row>
    <row r="150" spans="1:36" x14ac:dyDescent="0.25">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row>
    <row r="151" spans="1:36" x14ac:dyDescent="0.25">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row>
    <row r="152" spans="1:36" x14ac:dyDescent="0.25">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row>
    <row r="153" spans="1:36" x14ac:dyDescent="0.25">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row>
    <row r="154" spans="1:36" x14ac:dyDescent="0.25">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row>
    <row r="155" spans="1:36" x14ac:dyDescent="0.25">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row>
    <row r="156" spans="1:36" x14ac:dyDescent="0.25">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row>
    <row r="157" spans="1:36" x14ac:dyDescent="0.25">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row>
    <row r="158" spans="1:36" x14ac:dyDescent="0.25">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row>
    <row r="159" spans="1:36" x14ac:dyDescent="0.25">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row>
    <row r="160" spans="1:36" x14ac:dyDescent="0.25">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row>
    <row r="161" spans="1:36" x14ac:dyDescent="0.25">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row>
    <row r="162" spans="1:36" x14ac:dyDescent="0.25">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row>
    <row r="163" spans="1:36" x14ac:dyDescent="0.25">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row>
    <row r="164" spans="1:36" x14ac:dyDescent="0.25">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row>
    <row r="165" spans="1:36" x14ac:dyDescent="0.25">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row>
    <row r="166" spans="1:36" x14ac:dyDescent="0.25">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row>
    <row r="167" spans="1:36" x14ac:dyDescent="0.25">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row>
    <row r="168" spans="1:36" x14ac:dyDescent="0.25">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row>
    <row r="169" spans="1:36" x14ac:dyDescent="0.25">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row>
    <row r="170" spans="1:36" x14ac:dyDescent="0.25">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row>
    <row r="171" spans="1:36" x14ac:dyDescent="0.25">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row>
    <row r="172" spans="1:36" x14ac:dyDescent="0.25">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row>
    <row r="173" spans="1:36" x14ac:dyDescent="0.25">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row>
    <row r="174" spans="1:36" x14ac:dyDescent="0.25">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row>
    <row r="175" spans="1:36" x14ac:dyDescent="0.25">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row>
    <row r="176" spans="1:36" x14ac:dyDescent="0.25">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row>
    <row r="177" spans="1:36" x14ac:dyDescent="0.25">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row>
    <row r="178" spans="1:36" x14ac:dyDescent="0.25">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row>
    <row r="179" spans="1:36" x14ac:dyDescent="0.25">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row>
    <row r="180" spans="1:36" x14ac:dyDescent="0.25">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row>
    <row r="181" spans="1:36" x14ac:dyDescent="0.25">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row>
    <row r="182" spans="1:36" x14ac:dyDescent="0.25">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row>
    <row r="183" spans="1:36" x14ac:dyDescent="0.25">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row>
    <row r="184" spans="1:36" x14ac:dyDescent="0.25">
      <c r="A184" s="130"/>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row>
    <row r="185" spans="1:36" x14ac:dyDescent="0.25">
      <c r="A185" s="130"/>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row>
    <row r="186" spans="1:36" x14ac:dyDescent="0.25">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row>
    <row r="187" spans="1:36" x14ac:dyDescent="0.25">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row>
    <row r="188" spans="1:36" x14ac:dyDescent="0.25">
      <c r="A188" s="130"/>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row>
    <row r="189" spans="1:36" x14ac:dyDescent="0.25">
      <c r="A189" s="130"/>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row>
    <row r="190" spans="1:36" x14ac:dyDescent="0.25">
      <c r="A190" s="13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row>
    <row r="191" spans="1:36" x14ac:dyDescent="0.25">
      <c r="A191" s="130"/>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row>
    <row r="192" spans="1:36" x14ac:dyDescent="0.25">
      <c r="A192" s="130"/>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row>
    <row r="193" spans="1:36" x14ac:dyDescent="0.25">
      <c r="A193" s="130"/>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row>
    <row r="194" spans="1:36" x14ac:dyDescent="0.25">
      <c r="A194" s="130"/>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row>
    <row r="195" spans="1:36" x14ac:dyDescent="0.25">
      <c r="A195" s="130"/>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row>
    <row r="196" spans="1:36" x14ac:dyDescent="0.25">
      <c r="A196" s="130"/>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row>
    <row r="197" spans="1:36" x14ac:dyDescent="0.25">
      <c r="A197" s="130"/>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row>
    <row r="198" spans="1:36" x14ac:dyDescent="0.25">
      <c r="A198" s="130"/>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row>
    <row r="199" spans="1:36" x14ac:dyDescent="0.25">
      <c r="A199" s="130"/>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row>
    <row r="200" spans="1:36" x14ac:dyDescent="0.25">
      <c r="A200" s="13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row>
    <row r="201" spans="1:36" x14ac:dyDescent="0.25">
      <c r="A201" s="130"/>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row>
    <row r="202" spans="1:36" x14ac:dyDescent="0.25">
      <c r="A202" s="130"/>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row>
    <row r="203" spans="1:36" x14ac:dyDescent="0.25">
      <c r="A203" s="130"/>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row>
    <row r="204" spans="1:36" x14ac:dyDescent="0.25">
      <c r="A204" s="130"/>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row>
    <row r="205" spans="1:36" x14ac:dyDescent="0.25">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row>
    <row r="206" spans="1:36" x14ac:dyDescent="0.25">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row>
    <row r="207" spans="1:36" x14ac:dyDescent="0.25">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row>
    <row r="208" spans="1:36" x14ac:dyDescent="0.25">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row>
    <row r="209" spans="1:36" x14ac:dyDescent="0.25">
      <c r="A209" s="130"/>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row>
    <row r="210" spans="1:36" x14ac:dyDescent="0.25">
      <c r="A210" s="13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row>
    <row r="211" spans="1:36" x14ac:dyDescent="0.25">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row>
    <row r="212" spans="1:36" x14ac:dyDescent="0.25">
      <c r="A212" s="130"/>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row>
    <row r="213" spans="1:36" x14ac:dyDescent="0.25">
      <c r="A213" s="130"/>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row>
    <row r="214" spans="1:36" x14ac:dyDescent="0.25">
      <c r="A214" s="130"/>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row>
    <row r="215" spans="1:36" x14ac:dyDescent="0.25">
      <c r="A215" s="130"/>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row>
    <row r="216" spans="1:36" x14ac:dyDescent="0.25">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row>
    <row r="217" spans="1:36" x14ac:dyDescent="0.25">
      <c r="A217" s="130"/>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row>
    <row r="218" spans="1:36" x14ac:dyDescent="0.25">
      <c r="A218" s="130"/>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row>
    <row r="219" spans="1:36" x14ac:dyDescent="0.25">
      <c r="A219" s="130"/>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row>
    <row r="220" spans="1:36" x14ac:dyDescent="0.25">
      <c r="A220" s="13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row>
    <row r="221" spans="1:36" x14ac:dyDescent="0.25">
      <c r="A221" s="130"/>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row>
    <row r="222" spans="1:36" x14ac:dyDescent="0.25">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row>
    <row r="223" spans="1:36" x14ac:dyDescent="0.25">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row>
    <row r="224" spans="1:36" x14ac:dyDescent="0.25">
      <c r="A224" s="130"/>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row>
    <row r="225" spans="1:36" x14ac:dyDescent="0.25">
      <c r="A225" s="130"/>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row>
    <row r="226" spans="1:36" x14ac:dyDescent="0.25">
      <c r="A226" s="130"/>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row>
    <row r="227" spans="1:36" x14ac:dyDescent="0.25">
      <c r="A227" s="130"/>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row>
    <row r="228" spans="1:36" x14ac:dyDescent="0.25">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row>
    <row r="229" spans="1:36" x14ac:dyDescent="0.25">
      <c r="A229" s="130"/>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row>
    <row r="230" spans="1:36" x14ac:dyDescent="0.25">
      <c r="A230" s="1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row>
    <row r="231" spans="1:36" x14ac:dyDescent="0.25">
      <c r="A231" s="130"/>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row>
    <row r="232" spans="1:36" x14ac:dyDescent="0.25">
      <c r="A232" s="130"/>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row>
    <row r="233" spans="1:36" x14ac:dyDescent="0.25">
      <c r="A233" s="130"/>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row>
    <row r="234" spans="1:36" x14ac:dyDescent="0.25">
      <c r="A234" s="130"/>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row>
    <row r="235" spans="1:36" x14ac:dyDescent="0.25">
      <c r="A235" s="130"/>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row>
    <row r="236" spans="1:36" x14ac:dyDescent="0.25">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row>
    <row r="237" spans="1:36" x14ac:dyDescent="0.25">
      <c r="A237" s="130"/>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row>
    <row r="238" spans="1:36" x14ac:dyDescent="0.25">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row>
    <row r="239" spans="1:36" x14ac:dyDescent="0.25">
      <c r="A239" s="130"/>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row>
    <row r="240" spans="1:36" x14ac:dyDescent="0.25">
      <c r="A240" s="13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row>
    <row r="241" spans="1:36" x14ac:dyDescent="0.25">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row>
    <row r="242" spans="1:36" x14ac:dyDescent="0.25">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row>
    <row r="243" spans="1:36" x14ac:dyDescent="0.25">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row>
    <row r="244" spans="1:36" x14ac:dyDescent="0.25">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row>
    <row r="245" spans="1:36" x14ac:dyDescent="0.25">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row>
    <row r="246" spans="1:36" x14ac:dyDescent="0.25">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row>
    <row r="247" spans="1:36" x14ac:dyDescent="0.25">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row>
    <row r="248" spans="1:36" x14ac:dyDescent="0.25">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row>
    <row r="249" spans="1:36" x14ac:dyDescent="0.25">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row>
    <row r="250" spans="1:36" x14ac:dyDescent="0.25">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row>
    <row r="251" spans="1:36" x14ac:dyDescent="0.25">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row>
    <row r="252" spans="1:36" x14ac:dyDescent="0.25">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row>
    <row r="253" spans="1:36" x14ac:dyDescent="0.25">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row>
    <row r="254" spans="1:36" x14ac:dyDescent="0.25">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row>
    <row r="255" spans="1:36" x14ac:dyDescent="0.25">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row>
    <row r="256" spans="1:36" x14ac:dyDescent="0.25">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row>
    <row r="257" spans="1:36" x14ac:dyDescent="0.25">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row>
    <row r="258" spans="1:36" x14ac:dyDescent="0.25">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row>
    <row r="259" spans="1:36" x14ac:dyDescent="0.25">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row>
  </sheetData>
  <mergeCells count="79">
    <mergeCell ref="A67:AO67"/>
    <mergeCell ref="A68:AO68"/>
    <mergeCell ref="A72:AO72"/>
    <mergeCell ref="A73:AJ73"/>
    <mergeCell ref="A60:J60"/>
    <mergeCell ref="K60:R60"/>
    <mergeCell ref="U60:AO63"/>
    <mergeCell ref="A61:J61"/>
    <mergeCell ref="K61:R61"/>
    <mergeCell ref="A62:J62"/>
    <mergeCell ref="K62:R62"/>
    <mergeCell ref="A63:J63"/>
    <mergeCell ref="K63:R63"/>
    <mergeCell ref="A56:AO56"/>
    <mergeCell ref="A37:AO37"/>
    <mergeCell ref="A41:AO41"/>
    <mergeCell ref="A42:AO42"/>
    <mergeCell ref="A46:AO46"/>
    <mergeCell ref="A48:J48"/>
    <mergeCell ref="K48:R48"/>
    <mergeCell ref="U48:AO52"/>
    <mergeCell ref="A49:J49"/>
    <mergeCell ref="K49:R49"/>
    <mergeCell ref="A50:J50"/>
    <mergeCell ref="K50:R50"/>
    <mergeCell ref="A51:J51"/>
    <mergeCell ref="K51:R51"/>
    <mergeCell ref="A52:J52"/>
    <mergeCell ref="K52:R52"/>
    <mergeCell ref="B27:Q27"/>
    <mergeCell ref="R27:W27"/>
    <mergeCell ref="X27:AI27"/>
    <mergeCell ref="B28:Q28"/>
    <mergeCell ref="R28:W28"/>
    <mergeCell ref="X28:AI28"/>
    <mergeCell ref="B25:Q25"/>
    <mergeCell ref="R25:W25"/>
    <mergeCell ref="X25:AI25"/>
    <mergeCell ref="B26:Q26"/>
    <mergeCell ref="R26:W26"/>
    <mergeCell ref="X26:AI26"/>
    <mergeCell ref="B23:Q23"/>
    <mergeCell ref="R23:W23"/>
    <mergeCell ref="X23:AI23"/>
    <mergeCell ref="B24:Q24"/>
    <mergeCell ref="R24:W24"/>
    <mergeCell ref="X24:AI24"/>
    <mergeCell ref="B21:Q21"/>
    <mergeCell ref="R21:W21"/>
    <mergeCell ref="X21:AI21"/>
    <mergeCell ref="B22:Q22"/>
    <mergeCell ref="R22:W22"/>
    <mergeCell ref="X22:AI22"/>
    <mergeCell ref="B19:Q19"/>
    <mergeCell ref="R19:W19"/>
    <mergeCell ref="X19:AI19"/>
    <mergeCell ref="B20:Q20"/>
    <mergeCell ref="R20:W20"/>
    <mergeCell ref="X20:AI20"/>
    <mergeCell ref="B17:Q17"/>
    <mergeCell ref="R17:W17"/>
    <mergeCell ref="X17:AI17"/>
    <mergeCell ref="B18:Q18"/>
    <mergeCell ref="R18:W18"/>
    <mergeCell ref="X18:AI18"/>
    <mergeCell ref="B15:Q15"/>
    <mergeCell ref="R15:W15"/>
    <mergeCell ref="X15:AI15"/>
    <mergeCell ref="B16:Q16"/>
    <mergeCell ref="R16:W16"/>
    <mergeCell ref="X16:AI16"/>
    <mergeCell ref="B14:Q14"/>
    <mergeCell ref="R14:W14"/>
    <mergeCell ref="X14:AI14"/>
    <mergeCell ref="A1:AO2"/>
    <mergeCell ref="A4:AO7"/>
    <mergeCell ref="A9:AO9"/>
    <mergeCell ref="A10:S10"/>
    <mergeCell ref="A11:AO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in one</vt:lpstr>
      <vt:lpstr>Match Calculation</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Loan Unit Calculator Tool 2021 (XLSX) </dc:title>
  <dc:creator>TDHCA</dc:creator>
  <cp:keywords>Direct Loan Unit Calculator Tool 2021 (XLSX) </cp:keywords>
  <cp:lastModifiedBy>Jason Burr</cp:lastModifiedBy>
  <cp:lastPrinted>2019-02-14T19:28:31Z</cp:lastPrinted>
  <dcterms:created xsi:type="dcterms:W3CDTF">2016-09-07T12:34:31Z</dcterms:created>
  <dcterms:modified xsi:type="dcterms:W3CDTF">2021-08-24T20:48:25Z</dcterms:modified>
  <cp:category> MFDL August 24, 2021</cp:category>
</cp:coreProperties>
</file>